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4" r:id="rId2"/>
    <sheet name="Вертикальный" sheetId="3" state="hidden" r:id="rId3"/>
  </sheets>
  <externalReferences>
    <externalReference r:id="rId4"/>
  </externalReferences>
  <definedNames>
    <definedName name="active_page">'Время горизонтально'!$H$65</definedName>
    <definedName name="allow_energy">'Время горизонтально'!$E$65</definedName>
    <definedName name="calc_with">'Время горизонтально'!$D$65</definedName>
    <definedName name="energy">'Время горизонтально'!$Z$4</definedName>
    <definedName name="group">'Время горизонтально'!$B$5</definedName>
    <definedName name="interval">'Время горизонтально'!$C$65</definedName>
    <definedName name="is_group">'Время горизонтально'!$F$65</definedName>
    <definedName name="isOV">'Время горизонтально'!$D$3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горизонтально'!$G$65</definedName>
  </definedNames>
  <calcPr calcId="145621"/>
</workbook>
</file>

<file path=xl/calcChain.xml><?xml version="1.0" encoding="utf-8"?>
<calcChain xmlns="http://schemas.openxmlformats.org/spreadsheetml/2006/main">
  <c r="G55" i="4" l="1"/>
  <c r="F55" i="4"/>
  <c r="E55" i="4"/>
  <c r="D55" i="4"/>
  <c r="C55" i="4"/>
  <c r="B55" i="4"/>
  <c r="A2" i="3"/>
  <c r="A5" i="4"/>
  <c r="B3" i="4"/>
  <c r="A2" i="4"/>
  <c r="C3" i="3"/>
  <c r="F5" i="3"/>
  <c r="F4" i="3"/>
  <c r="A4" i="3"/>
  <c r="AZ5" i="1"/>
  <c r="AZ4" i="1"/>
  <c r="AB5" i="1"/>
  <c r="AD3" i="1"/>
  <c r="BA10" i="1"/>
  <c r="AU10" i="1"/>
  <c r="AV10" i="1"/>
  <c r="AW10" i="1"/>
  <c r="AX10" i="1"/>
  <c r="AY10" i="1"/>
  <c r="AZ10" i="1"/>
  <c r="AK10" i="1"/>
  <c r="AL10" i="1"/>
  <c r="AM10" i="1"/>
  <c r="AN10" i="1"/>
  <c r="AO10" i="1"/>
  <c r="AP10" i="1"/>
  <c r="AQ10" i="1"/>
  <c r="AR10" i="1"/>
  <c r="AS10" i="1"/>
  <c r="AT10" i="1"/>
  <c r="AD10" i="1"/>
  <c r="AE10" i="1"/>
  <c r="AF10" i="1"/>
  <c r="AG10" i="1"/>
  <c r="AH10" i="1"/>
  <c r="AI10" i="1"/>
  <c r="AJ10" i="1"/>
  <c r="AC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  <c r="AD2" i="1"/>
</calcChain>
</file>

<file path=xl/sharedStrings.xml><?xml version="1.0" encoding="utf-8"?>
<sst xmlns="http://schemas.openxmlformats.org/spreadsheetml/2006/main" count="126" uniqueCount="71">
  <si>
    <t>№ дог</t>
  </si>
  <si>
    <t>Наименование</t>
  </si>
  <si>
    <t>00:00 - 00:30</t>
  </si>
  <si>
    <t>00:30 - 01:00</t>
  </si>
  <si>
    <t>01:00 - 01:30</t>
  </si>
  <si>
    <t>01:30 - 02:00</t>
  </si>
  <si>
    <t>02:00 - 02:30</t>
  </si>
  <si>
    <t>02:30 - 03:00</t>
  </si>
  <si>
    <t>03:00 - 03:30</t>
  </si>
  <si>
    <t>03:30 - 04:00</t>
  </si>
  <si>
    <t>04:00 - 04:30</t>
  </si>
  <si>
    <t>04:30 - 05:00</t>
  </si>
  <si>
    <t>05:00 - 05:30</t>
  </si>
  <si>
    <t>06:30 - 06:00</t>
  </si>
  <si>
    <t>06:00 - 06:30</t>
  </si>
  <si>
    <t>06:30 - 07:00</t>
  </si>
  <si>
    <t>07:00 - 07:30</t>
  </si>
  <si>
    <t>07:30 - 08:00</t>
  </si>
  <si>
    <t>08:00 - 08:30</t>
  </si>
  <si>
    <t>08:30 - 09:00</t>
  </si>
  <si>
    <t>09:00 - 09:30</t>
  </si>
  <si>
    <t>10:00 - 10:30</t>
  </si>
  <si>
    <t>9:30 - 10:00</t>
  </si>
  <si>
    <t>10:30 - 11:00</t>
  </si>
  <si>
    <t>11:00 - 11:30</t>
  </si>
  <si>
    <t>11:30 - 12:00</t>
  </si>
  <si>
    <t>12:00 - 12:30</t>
  </si>
  <si>
    <t>12:30 - 13:00</t>
  </si>
  <si>
    <t>13:00 - 13:30</t>
  </si>
  <si>
    <t>13:30 - 14:00</t>
  </si>
  <si>
    <t>14:00 - 14:30</t>
  </si>
  <si>
    <t>14:30 - 15:00</t>
  </si>
  <si>
    <t>15:00 - 15:30</t>
  </si>
  <si>
    <t>15:30 - 16:00</t>
  </si>
  <si>
    <t>16:00 - 16:30</t>
  </si>
  <si>
    <t>16:30 - 17:00</t>
  </si>
  <si>
    <t>17:00 - 17:30</t>
  </si>
  <si>
    <t>17:30 - 18:00</t>
  </si>
  <si>
    <t>18:00 - 18:30</t>
  </si>
  <si>
    <t>18:30 - 19:00</t>
  </si>
  <si>
    <t>19:00 - 19:30</t>
  </si>
  <si>
    <t>19:30 - 20:00</t>
  </si>
  <si>
    <t>20:00 - 20:30</t>
  </si>
  <si>
    <t>20:30 - 21:00</t>
  </si>
  <si>
    <t>21:00 - 21:30</t>
  </si>
  <si>
    <t>21:30 - 22:00</t>
  </si>
  <si>
    <t>22:00 - 22:30</t>
  </si>
  <si>
    <t>22:30 - 23:00</t>
  </si>
  <si>
    <t>23:00 - 23:30</t>
  </si>
  <si>
    <t>23:30 - 00:00</t>
  </si>
  <si>
    <t>EE_HH</t>
  </si>
  <si>
    <t>Сумма</t>
  </si>
  <si>
    <t>Сумма      за сутки</t>
  </si>
  <si>
    <t>Число</t>
  </si>
  <si>
    <t>Интервал</t>
  </si>
  <si>
    <t>Лимит, кВтч</t>
  </si>
  <si>
    <t>Превышение лимита, кВтч</t>
  </si>
  <si>
    <t>Время</t>
  </si>
  <si>
    <t>Мощность по фидерам по получасовым интервалам</t>
  </si>
  <si>
    <t>Мощность, кВт</t>
  </si>
  <si>
    <t>POWER_HH_FIDER</t>
  </si>
  <si>
    <t>с учетом обходных выключателей</t>
  </si>
  <si>
    <t>активная энергия</t>
  </si>
  <si>
    <t>за 19.06.2024</t>
  </si>
  <si>
    <t>ПС 35 кВ Евсеевская</t>
  </si>
  <si>
    <t xml:space="preserve"> 0,4 Евсеевская ТСН ао RS</t>
  </si>
  <si>
    <t xml:space="preserve"> 10 Евсеевская Т ап RS</t>
  </si>
  <si>
    <t xml:space="preserve"> 10 Евсеевская-Долговицы ао RS</t>
  </si>
  <si>
    <t xml:space="preserve"> 10 Евсеевская-Комплекс ао RS</t>
  </si>
  <si>
    <t xml:space="preserve"> 10 Евсеевская-Комплекс ап RS</t>
  </si>
  <si>
    <t xml:space="preserve"> 10 Евсеевская-Озерки Комплекс ао 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</si>
</sst>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4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i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" fillId="0" borderId="0"/>
  </cellStyleXfs>
  <cellXfs count="100">
    <xf numFmtId="0" fontId="0" fillId="0" borderId="0" xfId="0"/>
    <xf numFmtId="0" fontId="3" fillId="0" borderId="0" xfId="0" applyFont="1"/>
    <xf numFmtId="3" fontId="5" fillId="0" borderId="0" xfId="0" applyNumberFormat="1" applyFont="1" applyAlignment="1">
      <alignment horizontal="right" vertical="top" wrapText="1"/>
    </xf>
    <xf numFmtId="3" fontId="5" fillId="0" borderId="0" xfId="0" applyNumberFormat="1" applyFont="1" applyAlignment="1">
      <alignment horizontal="right" vertical="top"/>
    </xf>
    <xf numFmtId="3" fontId="5" fillId="0" borderId="0" xfId="0" applyNumberFormat="1" applyFont="1" applyAlignment="1">
      <alignment horizontal="right"/>
    </xf>
    <xf numFmtId="0" fontId="5" fillId="0" borderId="0" xfId="0" applyFont="1" applyAlignment="1"/>
    <xf numFmtId="3" fontId="6" fillId="0" borderId="0" xfId="0" applyNumberFormat="1" applyFont="1" applyAlignment="1">
      <alignment horizontal="right"/>
    </xf>
    <xf numFmtId="3" fontId="6" fillId="0" borderId="0" xfId="0" applyNumberFormat="1" applyFont="1" applyAlignment="1">
      <alignment horizontal="right" vertical="top"/>
    </xf>
    <xf numFmtId="4" fontId="7" fillId="0" borderId="0" xfId="0" applyNumberFormat="1" applyFont="1" applyAlignment="1">
      <alignment horizontal="right" vertical="center"/>
    </xf>
    <xf numFmtId="3" fontId="5" fillId="0" borderId="1" xfId="0" applyNumberFormat="1" applyFont="1" applyBorder="1" applyAlignment="1">
      <alignment horizontal="right" vertical="top" wrapText="1"/>
    </xf>
    <xf numFmtId="3" fontId="5" fillId="0" borderId="1" xfId="0" applyNumberFormat="1" applyFont="1" applyBorder="1" applyAlignment="1">
      <alignment horizontal="right" vertical="top"/>
    </xf>
    <xf numFmtId="3" fontId="5" fillId="0" borderId="1" xfId="0" applyNumberFormat="1" applyFont="1" applyBorder="1" applyAlignment="1">
      <alignment horizontal="right"/>
    </xf>
    <xf numFmtId="3" fontId="5" fillId="0" borderId="2" xfId="0" applyNumberFormat="1" applyFont="1" applyBorder="1" applyAlignment="1">
      <alignment horizontal="right" vertical="top" wrapText="1"/>
    </xf>
    <xf numFmtId="3" fontId="5" fillId="0" borderId="2" xfId="0" applyNumberFormat="1" applyFont="1" applyBorder="1" applyAlignment="1">
      <alignment horizontal="right" vertical="top"/>
    </xf>
    <xf numFmtId="3" fontId="5" fillId="0" borderId="2" xfId="0" applyNumberFormat="1" applyFont="1" applyBorder="1" applyAlignment="1">
      <alignment horizontal="right"/>
    </xf>
    <xf numFmtId="0" fontId="5" fillId="0" borderId="0" xfId="0" applyFont="1" applyAlignment="1">
      <alignment horizontal="right"/>
    </xf>
    <xf numFmtId="3" fontId="8" fillId="0" borderId="0" xfId="0" applyNumberFormat="1" applyFont="1" applyAlignment="1">
      <alignment horizontal="left" vertical="top"/>
    </xf>
    <xf numFmtId="3" fontId="8" fillId="0" borderId="0" xfId="0" applyNumberFormat="1" applyFont="1" applyAlignment="1">
      <alignment horizontal="left"/>
    </xf>
    <xf numFmtId="3" fontId="9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 vertical="top"/>
    </xf>
    <xf numFmtId="3" fontId="9" fillId="0" borderId="0" xfId="0" applyNumberFormat="1" applyFont="1" applyAlignment="1">
      <alignment horizontal="right" vertical="center"/>
    </xf>
    <xf numFmtId="0" fontId="5" fillId="0" borderId="0" xfId="0" applyFont="1" applyAlignment="1">
      <alignment horizontal="left" vertical="top"/>
    </xf>
    <xf numFmtId="0" fontId="5" fillId="0" borderId="0" xfId="0" applyFont="1"/>
    <xf numFmtId="0" fontId="5" fillId="0" borderId="0" xfId="0" applyFont="1" applyAlignment="1">
      <alignment vertical="top" wrapText="1"/>
    </xf>
    <xf numFmtId="0" fontId="5" fillId="0" borderId="3" xfId="0" applyFont="1" applyBorder="1" applyAlignment="1">
      <alignment vertical="top" wrapText="1"/>
    </xf>
    <xf numFmtId="0" fontId="5" fillId="0" borderId="1" xfId="0" applyFont="1" applyBorder="1" applyAlignment="1"/>
    <xf numFmtId="0" fontId="5" fillId="0" borderId="4" xfId="0" applyFont="1" applyBorder="1" applyAlignment="1"/>
    <xf numFmtId="0" fontId="5" fillId="0" borderId="5" xfId="0" applyFont="1" applyBorder="1" applyAlignment="1">
      <alignment vertical="top" wrapText="1"/>
    </xf>
    <xf numFmtId="3" fontId="5" fillId="0" borderId="4" xfId="0" applyNumberFormat="1" applyFont="1" applyBorder="1" applyAlignment="1">
      <alignment horizontal="right"/>
    </xf>
    <xf numFmtId="0" fontId="10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/>
    </xf>
    <xf numFmtId="3" fontId="5" fillId="0" borderId="8" xfId="0" applyNumberFormat="1" applyFont="1" applyBorder="1" applyAlignment="1">
      <alignment horizontal="right"/>
    </xf>
    <xf numFmtId="3" fontId="5" fillId="0" borderId="9" xfId="0" applyNumberFormat="1" applyFont="1" applyBorder="1" applyAlignment="1">
      <alignment horizontal="right"/>
    </xf>
    <xf numFmtId="0" fontId="10" fillId="0" borderId="10" xfId="0" applyFont="1" applyBorder="1" applyAlignment="1">
      <alignment horizontal="center" vertical="center" wrapText="1"/>
    </xf>
    <xf numFmtId="3" fontId="4" fillId="0" borderId="11" xfId="0" applyNumberFormat="1" applyFont="1" applyBorder="1" applyAlignment="1">
      <alignment horizontal="right"/>
    </xf>
    <xf numFmtId="3" fontId="4" fillId="0" borderId="12" xfId="0" applyNumberFormat="1" applyFont="1" applyBorder="1" applyAlignment="1">
      <alignment horizontal="right"/>
    </xf>
    <xf numFmtId="0" fontId="10" fillId="0" borderId="13" xfId="0" applyFont="1" applyBorder="1" applyAlignment="1">
      <alignment horizontal="right"/>
    </xf>
    <xf numFmtId="0" fontId="11" fillId="0" borderId="0" xfId="0" applyFont="1" applyAlignment="1">
      <alignment horizontal="left" vertical="top"/>
    </xf>
    <xf numFmtId="3" fontId="12" fillId="0" borderId="0" xfId="0" applyNumberFormat="1" applyFont="1" applyAlignment="1">
      <alignment horizontal="left" vertical="top"/>
    </xf>
    <xf numFmtId="4" fontId="11" fillId="0" borderId="0" xfId="0" applyNumberFormat="1" applyFont="1" applyAlignment="1">
      <alignment horizontal="left" vertical="top"/>
    </xf>
    <xf numFmtId="3" fontId="12" fillId="0" borderId="0" xfId="0" applyNumberFormat="1" applyFont="1" applyAlignment="1">
      <alignment horizontal="left"/>
    </xf>
    <xf numFmtId="3" fontId="10" fillId="0" borderId="7" xfId="0" applyNumberFormat="1" applyFont="1" applyBorder="1" applyAlignment="1">
      <alignment horizontal="center" vertical="center" wrapText="1"/>
    </xf>
    <xf numFmtId="3" fontId="10" fillId="0" borderId="14" xfId="0" applyNumberFormat="1" applyFont="1" applyBorder="1" applyAlignment="1">
      <alignment horizontal="center" vertical="center" wrapText="1"/>
    </xf>
    <xf numFmtId="3" fontId="10" fillId="0" borderId="15" xfId="0" applyNumberFormat="1" applyFont="1" applyBorder="1" applyAlignment="1">
      <alignment horizontal="center" vertical="center" wrapText="1"/>
    </xf>
    <xf numFmtId="3" fontId="10" fillId="0" borderId="16" xfId="0" applyNumberFormat="1" applyFont="1" applyBorder="1" applyAlignment="1">
      <alignment horizontal="center" vertical="center" wrapText="1"/>
    </xf>
    <xf numFmtId="0" fontId="13" fillId="0" borderId="0" xfId="0" applyFont="1"/>
    <xf numFmtId="0" fontId="13" fillId="0" borderId="0" xfId="0" applyFont="1" applyAlignment="1">
      <alignment horizontal="center"/>
    </xf>
    <xf numFmtId="4" fontId="13" fillId="0" borderId="0" xfId="0" applyNumberFormat="1" applyFont="1"/>
    <xf numFmtId="3" fontId="13" fillId="0" borderId="0" xfId="0" applyNumberFormat="1" applyFont="1"/>
    <xf numFmtId="14" fontId="10" fillId="0" borderId="0" xfId="0" applyNumberFormat="1" applyFont="1" applyAlignment="1">
      <alignment vertical="top"/>
    </xf>
    <xf numFmtId="0" fontId="3" fillId="0" borderId="0" xfId="0" applyFont="1" applyAlignment="1">
      <alignment horizontal="center" vertical="center" wrapText="1"/>
    </xf>
    <xf numFmtId="4" fontId="9" fillId="0" borderId="0" xfId="0" applyNumberFormat="1" applyFont="1" applyAlignment="1">
      <alignment horizontal="right"/>
    </xf>
    <xf numFmtId="4" fontId="10" fillId="0" borderId="0" xfId="0" applyNumberFormat="1" applyFont="1" applyAlignment="1">
      <alignment horizontal="right"/>
    </xf>
    <xf numFmtId="0" fontId="8" fillId="0" borderId="0" xfId="0" applyFont="1" applyAlignment="1">
      <alignment horizontal="center"/>
    </xf>
    <xf numFmtId="173" fontId="10" fillId="0" borderId="7" xfId="0" applyNumberFormat="1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4" fontId="10" fillId="0" borderId="14" xfId="0" applyNumberFormat="1" applyFont="1" applyBorder="1" applyAlignment="1">
      <alignment horizontal="center" vertical="center" wrapText="1"/>
    </xf>
    <xf numFmtId="0" fontId="3" fillId="0" borderId="0" xfId="0" applyFont="1" applyBorder="1"/>
    <xf numFmtId="0" fontId="10" fillId="0" borderId="0" xfId="0" applyFont="1" applyBorder="1"/>
    <xf numFmtId="0" fontId="9" fillId="0" borderId="0" xfId="0" applyFont="1" applyBorder="1" applyAlignment="1"/>
    <xf numFmtId="0" fontId="10" fillId="0" borderId="0" xfId="0" applyFont="1" applyBorder="1" applyAlignment="1"/>
    <xf numFmtId="3" fontId="4" fillId="0" borderId="0" xfId="0" applyNumberFormat="1" applyFont="1" applyBorder="1" applyAlignment="1">
      <alignment horizontal="right"/>
    </xf>
    <xf numFmtId="3" fontId="4" fillId="0" borderId="0" xfId="0" applyNumberFormat="1" applyFont="1"/>
    <xf numFmtId="0" fontId="10" fillId="0" borderId="0" xfId="0" applyFont="1"/>
    <xf numFmtId="0" fontId="9" fillId="0" borderId="0" xfId="0" applyFont="1"/>
    <xf numFmtId="0" fontId="13" fillId="0" borderId="0" xfId="0" applyFont="1" applyAlignment="1">
      <alignment vertical="top"/>
    </xf>
    <xf numFmtId="0" fontId="3" fillId="0" borderId="0" xfId="0" applyFont="1" applyAlignment="1">
      <alignment vertical="top"/>
    </xf>
    <xf numFmtId="4" fontId="3" fillId="0" borderId="0" xfId="0" applyNumberFormat="1" applyFont="1"/>
    <xf numFmtId="4" fontId="12" fillId="0" borderId="0" xfId="0" applyNumberFormat="1" applyFont="1"/>
    <xf numFmtId="4" fontId="10" fillId="0" borderId="0" xfId="0" applyNumberFormat="1" applyFont="1"/>
    <xf numFmtId="4" fontId="9" fillId="0" borderId="0" xfId="0" applyNumberFormat="1" applyFont="1"/>
    <xf numFmtId="173" fontId="13" fillId="0" borderId="0" xfId="0" applyNumberFormat="1" applyFont="1" applyAlignment="1">
      <alignment horizontal="center" vertical="top"/>
    </xf>
    <xf numFmtId="0" fontId="5" fillId="0" borderId="17" xfId="0" applyFont="1" applyBorder="1" applyAlignment="1">
      <alignment vertical="top" wrapText="1"/>
    </xf>
    <xf numFmtId="0" fontId="5" fillId="0" borderId="18" xfId="0" applyFont="1" applyBorder="1" applyAlignment="1">
      <alignment vertical="top" wrapText="1"/>
    </xf>
    <xf numFmtId="0" fontId="10" fillId="0" borderId="10" xfId="0" applyFont="1" applyBorder="1" applyAlignment="1">
      <alignment horizontal="center" vertical="center"/>
    </xf>
    <xf numFmtId="0" fontId="5" fillId="0" borderId="19" xfId="0" applyFont="1" applyBorder="1" applyAlignment="1">
      <alignment horizontal="left" vertical="top"/>
    </xf>
    <xf numFmtId="0" fontId="5" fillId="0" borderId="3" xfId="0" applyFont="1" applyBorder="1" applyAlignment="1">
      <alignment horizontal="left" vertical="top"/>
    </xf>
    <xf numFmtId="4" fontId="4" fillId="0" borderId="0" xfId="0" applyNumberFormat="1" applyFont="1" applyAlignment="1">
      <alignment vertical="center" wrapText="1"/>
    </xf>
    <xf numFmtId="0" fontId="4" fillId="0" borderId="0" xfId="0" applyFont="1" applyAlignment="1">
      <alignment vertical="center" wrapText="1"/>
    </xf>
    <xf numFmtId="3" fontId="5" fillId="0" borderId="20" xfId="0" applyNumberFormat="1" applyFont="1" applyBorder="1" applyAlignment="1">
      <alignment horizontal="right"/>
    </xf>
    <xf numFmtId="0" fontId="6" fillId="0" borderId="21" xfId="0" applyFont="1" applyBorder="1" applyAlignment="1">
      <alignment wrapText="1"/>
    </xf>
    <xf numFmtId="0" fontId="10" fillId="0" borderId="22" xfId="0" applyFont="1" applyBorder="1" applyAlignment="1">
      <alignment horizontal="right"/>
    </xf>
    <xf numFmtId="3" fontId="6" fillId="0" borderId="13" xfId="0" applyNumberFormat="1" applyFont="1" applyBorder="1" applyAlignment="1">
      <alignment horizontal="right" wrapText="1"/>
    </xf>
    <xf numFmtId="3" fontId="6" fillId="0" borderId="23" xfId="0" applyNumberFormat="1" applyFont="1" applyBorder="1" applyAlignment="1">
      <alignment horizontal="right" wrapText="1"/>
    </xf>
    <xf numFmtId="0" fontId="6" fillId="0" borderId="22" xfId="0" applyFont="1" applyBorder="1" applyAlignment="1">
      <alignment wrapText="1"/>
    </xf>
    <xf numFmtId="3" fontId="4" fillId="0" borderId="24" xfId="0" applyNumberFormat="1" applyFont="1" applyBorder="1" applyAlignment="1">
      <alignment horizontal="right" wrapText="1"/>
    </xf>
    <xf numFmtId="0" fontId="4" fillId="0" borderId="0" xfId="0" applyFont="1" applyAlignment="1"/>
    <xf numFmtId="0" fontId="10" fillId="0" borderId="25" xfId="0" applyFont="1" applyBorder="1" applyAlignment="1">
      <alignment horizontal="center" vertical="center" wrapText="1"/>
    </xf>
    <xf numFmtId="4" fontId="4" fillId="0" borderId="26" xfId="0" applyNumberFormat="1" applyFont="1" applyBorder="1" applyAlignment="1">
      <alignment vertical="center" wrapText="1"/>
    </xf>
    <xf numFmtId="4" fontId="4" fillId="0" borderId="27" xfId="0" applyNumberFormat="1" applyFont="1" applyBorder="1" applyAlignment="1">
      <alignment vertical="center" wrapText="1"/>
    </xf>
    <xf numFmtId="3" fontId="4" fillId="0" borderId="28" xfId="1" applyNumberFormat="1" applyFont="1" applyBorder="1" applyAlignment="1">
      <alignment horizontal="center" vertical="center" wrapText="1"/>
    </xf>
    <xf numFmtId="4" fontId="3" fillId="0" borderId="29" xfId="0" applyNumberFormat="1" applyFont="1" applyBorder="1"/>
    <xf numFmtId="4" fontId="3" fillId="0" borderId="30" xfId="0" applyNumberFormat="1" applyFont="1" applyBorder="1"/>
    <xf numFmtId="3" fontId="4" fillId="0" borderId="31" xfId="1" applyNumberFormat="1" applyFont="1" applyBorder="1" applyAlignment="1">
      <alignment horizontal="center" vertical="center" wrapText="1"/>
    </xf>
    <xf numFmtId="4" fontId="3" fillId="0" borderId="32" xfId="0" applyNumberFormat="1" applyFont="1" applyBorder="1"/>
    <xf numFmtId="4" fontId="3" fillId="0" borderId="33" xfId="0" applyNumberFormat="1" applyFont="1" applyBorder="1"/>
    <xf numFmtId="3" fontId="4" fillId="0" borderId="34" xfId="1" applyNumberFormat="1" applyFont="1" applyBorder="1" applyAlignment="1">
      <alignment horizontal="center" vertical="center" wrapText="1"/>
    </xf>
    <xf numFmtId="4" fontId="3" fillId="0" borderId="35" xfId="0" applyNumberFormat="1" applyFont="1" applyBorder="1"/>
    <xf numFmtId="4" fontId="3" fillId="0" borderId="36" xfId="0" applyNumberFormat="1" applyFont="1" applyBorder="1"/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65"/>
  <sheetViews>
    <sheetView zoomScaleNormal="100" zoomScaleSheetLayoutView="100" workbookViewId="0">
      <pane xSplit="2" ySplit="7" topLeftCell="C42" activePane="bottomRight" state="frozen"/>
      <selection pane="topRight" activeCell="C1" sqref="C1"/>
      <selection pane="bottomLeft" activeCell="A8" sqref="A8"/>
      <selection pane="bottomRight" activeCell="B1" sqref="B1"/>
    </sheetView>
  </sheetViews>
  <sheetFormatPr defaultRowHeight="12.75" x14ac:dyDescent="0.2"/>
  <cols>
    <col min="1" max="1" width="6" style="24" hidden="1" customWidth="1"/>
    <col min="2" max="2" width="30.7109375" style="22" customWidth="1"/>
    <col min="3" max="3" width="7.7109375" style="2" customWidth="1"/>
    <col min="4" max="11" width="7.7109375" style="3" customWidth="1"/>
    <col min="12" max="26" width="7.7109375" style="4" customWidth="1"/>
    <col min="27" max="27" width="5.7109375" style="24" hidden="1" customWidth="1"/>
    <col min="28" max="28" width="30.7109375" style="5" customWidth="1"/>
    <col min="29" max="52" width="7.7109375" style="4" customWidth="1"/>
    <col min="53" max="53" width="10.7109375" style="6" hidden="1" customWidth="1"/>
    <col min="54" max="16384" width="9.140625" style="1"/>
  </cols>
  <sheetData>
    <row r="1" spans="1:53" ht="8.25" customHeight="1" x14ac:dyDescent="0.2"/>
    <row r="2" spans="1:53" ht="24.75" customHeight="1" x14ac:dyDescent="0.35">
      <c r="C2" s="7"/>
      <c r="D2" s="39" t="s">
        <v>58</v>
      </c>
      <c r="E2" s="7"/>
      <c r="F2" s="7"/>
      <c r="G2" s="7"/>
      <c r="H2" s="7"/>
      <c r="I2" s="7"/>
      <c r="J2" s="7"/>
      <c r="AD2" s="41" t="str">
        <f>D2</f>
        <v>Мощность по фидерам по получасовым интервалам</v>
      </c>
    </row>
    <row r="3" spans="1:53" ht="15.75" customHeight="1" x14ac:dyDescent="0.3">
      <c r="C3" s="3"/>
      <c r="D3" s="16" t="s">
        <v>61</v>
      </c>
      <c r="AD3" s="17" t="str">
        <f>IF(isOV="","",isOV)</f>
        <v>с учетом обходных выключателей</v>
      </c>
    </row>
    <row r="4" spans="1:53" ht="12.75" customHeight="1" x14ac:dyDescent="0.25">
      <c r="C4" s="3"/>
      <c r="Z4" s="21" t="s">
        <v>62</v>
      </c>
      <c r="AB4" s="8"/>
      <c r="AZ4" s="18" t="str">
        <f>IF(energy="","",energy)</f>
        <v>активная энергия</v>
      </c>
    </row>
    <row r="5" spans="1:53" ht="18.75" x14ac:dyDescent="0.25">
      <c r="B5" s="38" t="s">
        <v>64</v>
      </c>
      <c r="C5" s="3"/>
      <c r="Z5" s="20" t="s">
        <v>63</v>
      </c>
      <c r="AB5" s="40" t="str">
        <f>IF(group="","",group)</f>
        <v>ПС 35 кВ Евсеевская</v>
      </c>
      <c r="AZ5" s="19" t="str">
        <f>IF(period="","",period)</f>
        <v>за 19.06.2024</v>
      </c>
    </row>
    <row r="6" spans="1:53" ht="13.5" thickBot="1" x14ac:dyDescent="0.25"/>
    <row r="7" spans="1:53" s="46" customFormat="1" ht="37.5" customHeight="1" thickBot="1" x14ac:dyDescent="0.3">
      <c r="A7" s="30" t="s">
        <v>0</v>
      </c>
      <c r="B7" s="75" t="s">
        <v>1</v>
      </c>
      <c r="C7" s="42" t="s">
        <v>2</v>
      </c>
      <c r="D7" s="42" t="s">
        <v>3</v>
      </c>
      <c r="E7" s="42" t="s">
        <v>4</v>
      </c>
      <c r="F7" s="42" t="s">
        <v>5</v>
      </c>
      <c r="G7" s="42" t="s">
        <v>6</v>
      </c>
      <c r="H7" s="42" t="s">
        <v>7</v>
      </c>
      <c r="I7" s="42" t="s">
        <v>8</v>
      </c>
      <c r="J7" s="42" t="s">
        <v>9</v>
      </c>
      <c r="K7" s="42" t="s">
        <v>10</v>
      </c>
      <c r="L7" s="42" t="s">
        <v>11</v>
      </c>
      <c r="M7" s="42" t="s">
        <v>12</v>
      </c>
      <c r="N7" s="42" t="s">
        <v>13</v>
      </c>
      <c r="O7" s="42" t="s">
        <v>14</v>
      </c>
      <c r="P7" s="42" t="s">
        <v>15</v>
      </c>
      <c r="Q7" s="42" t="s">
        <v>16</v>
      </c>
      <c r="R7" s="42" t="s">
        <v>17</v>
      </c>
      <c r="S7" s="42" t="s">
        <v>18</v>
      </c>
      <c r="T7" s="42" t="s">
        <v>19</v>
      </c>
      <c r="U7" s="42" t="s">
        <v>20</v>
      </c>
      <c r="V7" s="42" t="s">
        <v>22</v>
      </c>
      <c r="W7" s="42" t="s">
        <v>21</v>
      </c>
      <c r="X7" s="42" t="s">
        <v>23</v>
      </c>
      <c r="Y7" s="42" t="s">
        <v>24</v>
      </c>
      <c r="Z7" s="43" t="s">
        <v>25</v>
      </c>
      <c r="AA7" s="30" t="s">
        <v>0</v>
      </c>
      <c r="AB7" s="31" t="s">
        <v>1</v>
      </c>
      <c r="AC7" s="44" t="s">
        <v>26</v>
      </c>
      <c r="AD7" s="42" t="s">
        <v>27</v>
      </c>
      <c r="AE7" s="42" t="s">
        <v>28</v>
      </c>
      <c r="AF7" s="42" t="s">
        <v>29</v>
      </c>
      <c r="AG7" s="42" t="s">
        <v>30</v>
      </c>
      <c r="AH7" s="42" t="s">
        <v>31</v>
      </c>
      <c r="AI7" s="42" t="s">
        <v>32</v>
      </c>
      <c r="AJ7" s="42" t="s">
        <v>33</v>
      </c>
      <c r="AK7" s="42" t="s">
        <v>34</v>
      </c>
      <c r="AL7" s="42" t="s">
        <v>35</v>
      </c>
      <c r="AM7" s="42" t="s">
        <v>36</v>
      </c>
      <c r="AN7" s="42" t="s">
        <v>37</v>
      </c>
      <c r="AO7" s="42" t="s">
        <v>38</v>
      </c>
      <c r="AP7" s="42" t="s">
        <v>39</v>
      </c>
      <c r="AQ7" s="42" t="s">
        <v>40</v>
      </c>
      <c r="AR7" s="42" t="s">
        <v>41</v>
      </c>
      <c r="AS7" s="42" t="s">
        <v>42</v>
      </c>
      <c r="AT7" s="42" t="s">
        <v>43</v>
      </c>
      <c r="AU7" s="42" t="s">
        <v>44</v>
      </c>
      <c r="AV7" s="42" t="s">
        <v>45</v>
      </c>
      <c r="AW7" s="42" t="s">
        <v>46</v>
      </c>
      <c r="AX7" s="42" t="s">
        <v>47</v>
      </c>
      <c r="AY7" s="42" t="s">
        <v>48</v>
      </c>
      <c r="AZ7" s="43" t="s">
        <v>49</v>
      </c>
      <c r="BA7" s="45" t="s">
        <v>52</v>
      </c>
    </row>
    <row r="8" spans="1:53" x14ac:dyDescent="0.2">
      <c r="A8" s="73"/>
      <c r="B8" s="76"/>
      <c r="C8" s="12"/>
      <c r="D8" s="13"/>
      <c r="E8" s="13"/>
      <c r="F8" s="13"/>
      <c r="G8" s="13"/>
      <c r="H8" s="13"/>
      <c r="I8" s="13"/>
      <c r="J8" s="13"/>
      <c r="K8" s="13"/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14"/>
      <c r="Z8" s="32"/>
      <c r="AA8" s="28"/>
      <c r="AB8" s="27"/>
      <c r="AC8" s="29"/>
      <c r="AD8" s="29"/>
      <c r="AE8" s="29"/>
      <c r="AF8" s="29"/>
      <c r="AG8" s="29"/>
      <c r="AH8" s="29"/>
      <c r="AI8" s="29"/>
      <c r="AJ8" s="29"/>
      <c r="AK8" s="29"/>
      <c r="AL8" s="29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80"/>
      <c r="BA8" s="35"/>
    </row>
    <row r="9" spans="1:53" x14ac:dyDescent="0.2">
      <c r="A9" s="74"/>
      <c r="B9" s="77"/>
      <c r="C9" s="9"/>
      <c r="D9" s="10"/>
      <c r="E9" s="10"/>
      <c r="F9" s="10"/>
      <c r="G9" s="10"/>
      <c r="H9" s="10"/>
      <c r="I9" s="10"/>
      <c r="J9" s="10"/>
      <c r="K9" s="10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33"/>
      <c r="AA9" s="25"/>
      <c r="AB9" s="26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1"/>
      <c r="AQ9" s="11"/>
      <c r="AR9" s="11"/>
      <c r="AS9" s="11"/>
      <c r="AT9" s="11"/>
      <c r="AU9" s="11"/>
      <c r="AV9" s="11"/>
      <c r="AW9" s="11"/>
      <c r="AX9" s="11"/>
      <c r="AY9" s="11"/>
      <c r="AZ9" s="33"/>
      <c r="BA9" s="36"/>
    </row>
    <row r="10" spans="1:53" s="87" customFormat="1" ht="16.5" thickBot="1" x14ac:dyDescent="0.3">
      <c r="A10" s="81"/>
      <c r="B10" s="82" t="s">
        <v>51</v>
      </c>
      <c r="C10" s="83">
        <f>SUM(C8:C9)</f>
        <v>0</v>
      </c>
      <c r="D10" s="83">
        <f t="shared" ref="D10:J10" si="0">SUM(D8:D9)</f>
        <v>0</v>
      </c>
      <c r="E10" s="83">
        <f t="shared" si="0"/>
        <v>0</v>
      </c>
      <c r="F10" s="83">
        <f t="shared" si="0"/>
        <v>0</v>
      </c>
      <c r="G10" s="83">
        <f t="shared" si="0"/>
        <v>0</v>
      </c>
      <c r="H10" s="83">
        <f t="shared" si="0"/>
        <v>0</v>
      </c>
      <c r="I10" s="83">
        <f t="shared" si="0"/>
        <v>0</v>
      </c>
      <c r="J10" s="83">
        <f t="shared" si="0"/>
        <v>0</v>
      </c>
      <c r="K10" s="83">
        <f t="shared" ref="K10:Z10" si="1">SUM(K8:K9)</f>
        <v>0</v>
      </c>
      <c r="L10" s="83">
        <f t="shared" si="1"/>
        <v>0</v>
      </c>
      <c r="M10" s="83">
        <f t="shared" si="1"/>
        <v>0</v>
      </c>
      <c r="N10" s="83">
        <f t="shared" si="1"/>
        <v>0</v>
      </c>
      <c r="O10" s="83">
        <f t="shared" si="1"/>
        <v>0</v>
      </c>
      <c r="P10" s="83">
        <f t="shared" si="1"/>
        <v>0</v>
      </c>
      <c r="Q10" s="83">
        <f t="shared" si="1"/>
        <v>0</v>
      </c>
      <c r="R10" s="83">
        <f t="shared" si="1"/>
        <v>0</v>
      </c>
      <c r="S10" s="83">
        <f t="shared" si="1"/>
        <v>0</v>
      </c>
      <c r="T10" s="83">
        <f t="shared" si="1"/>
        <v>0</v>
      </c>
      <c r="U10" s="83">
        <f t="shared" si="1"/>
        <v>0</v>
      </c>
      <c r="V10" s="83">
        <f t="shared" si="1"/>
        <v>0</v>
      </c>
      <c r="W10" s="83">
        <f t="shared" si="1"/>
        <v>0</v>
      </c>
      <c r="X10" s="83">
        <f t="shared" si="1"/>
        <v>0</v>
      </c>
      <c r="Y10" s="83">
        <f t="shared" si="1"/>
        <v>0</v>
      </c>
      <c r="Z10" s="84">
        <f t="shared" si="1"/>
        <v>0</v>
      </c>
      <c r="AA10" s="85"/>
      <c r="AB10" s="37" t="s">
        <v>51</v>
      </c>
      <c r="AC10" s="83">
        <f t="shared" ref="AC10:BA10" si="2">SUM(AC8:AC9)</f>
        <v>0</v>
      </c>
      <c r="AD10" s="83">
        <f t="shared" si="2"/>
        <v>0</v>
      </c>
      <c r="AE10" s="83">
        <f t="shared" si="2"/>
        <v>0</v>
      </c>
      <c r="AF10" s="83">
        <f t="shared" si="2"/>
        <v>0</v>
      </c>
      <c r="AG10" s="83">
        <f t="shared" si="2"/>
        <v>0</v>
      </c>
      <c r="AH10" s="83">
        <f t="shared" si="2"/>
        <v>0</v>
      </c>
      <c r="AI10" s="83">
        <f t="shared" si="2"/>
        <v>0</v>
      </c>
      <c r="AJ10" s="83">
        <f t="shared" si="2"/>
        <v>0</v>
      </c>
      <c r="AK10" s="83">
        <f t="shared" si="2"/>
        <v>0</v>
      </c>
      <c r="AL10" s="83">
        <f t="shared" si="2"/>
        <v>0</v>
      </c>
      <c r="AM10" s="83">
        <f t="shared" si="2"/>
        <v>0</v>
      </c>
      <c r="AN10" s="83">
        <f t="shared" si="2"/>
        <v>0</v>
      </c>
      <c r="AO10" s="83">
        <f t="shared" si="2"/>
        <v>0</v>
      </c>
      <c r="AP10" s="83">
        <f t="shared" si="2"/>
        <v>0</v>
      </c>
      <c r="AQ10" s="83">
        <f t="shared" si="2"/>
        <v>0</v>
      </c>
      <c r="AR10" s="83">
        <f t="shared" si="2"/>
        <v>0</v>
      </c>
      <c r="AS10" s="83">
        <f t="shared" si="2"/>
        <v>0</v>
      </c>
      <c r="AT10" s="83">
        <f t="shared" si="2"/>
        <v>0</v>
      </c>
      <c r="AU10" s="83">
        <f t="shared" si="2"/>
        <v>0</v>
      </c>
      <c r="AV10" s="83">
        <f t="shared" si="2"/>
        <v>0</v>
      </c>
      <c r="AW10" s="83">
        <f t="shared" si="2"/>
        <v>0</v>
      </c>
      <c r="AX10" s="83">
        <f t="shared" si="2"/>
        <v>0</v>
      </c>
      <c r="AY10" s="83">
        <f t="shared" si="2"/>
        <v>0</v>
      </c>
      <c r="AZ10" s="84">
        <f t="shared" si="2"/>
        <v>0</v>
      </c>
      <c r="BA10" s="86">
        <f t="shared" si="2"/>
        <v>0</v>
      </c>
    </row>
    <row r="11" spans="1:53" x14ac:dyDescent="0.2">
      <c r="AB11" s="15"/>
    </row>
    <row r="65" spans="2:27" ht="18" hidden="1" customHeight="1" x14ac:dyDescent="0.2">
      <c r="B65" s="23" t="s">
        <v>60</v>
      </c>
      <c r="C65" s="22">
        <v>1</v>
      </c>
      <c r="D65" s="2">
        <v>0</v>
      </c>
      <c r="E65" s="3">
        <v>0</v>
      </c>
      <c r="F65" s="3">
        <v>1</v>
      </c>
      <c r="G65" s="3">
        <v>1</v>
      </c>
      <c r="H65" s="3">
        <v>3</v>
      </c>
      <c r="AA65" s="23" t="s">
        <v>50</v>
      </c>
    </row>
  </sheetData>
  <phoneticPr fontId="2" type="noConversion"/>
  <pageMargins left="0.39370078740157483" right="0.39370078740157483" top="0.39370078740157483" bottom="0.59055118110236227" header="0.51181102362204722" footer="0.31496062992125984"/>
  <pageSetup paperSize="9" scale="61" fitToWidth="2" fitToHeight="100" orientation="landscape" verticalDpi="0" r:id="rId1"/>
  <headerFooter alignWithMargins="0">
    <oddFooter>&amp;LЭнфорс АИИС КУЭ&amp;C&amp;D  &amp;T&amp;RСтраница &amp;P из &amp;N</oddFooter>
  </headerFooter>
  <colBreaks count="1" manualBreakCount="1">
    <brk id="26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E56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/>
    </sheetView>
  </sheetViews>
  <sheetFormatPr defaultRowHeight="12.75" x14ac:dyDescent="0.2"/>
  <cols>
    <col min="1" max="1" width="14.42578125" style="1" customWidth="1"/>
    <col min="2" max="135" width="18.7109375" style="68" customWidth="1"/>
    <col min="136" max="147" width="18.7109375" style="1" customWidth="1"/>
    <col min="148" max="16384" width="9.140625" style="1"/>
  </cols>
  <sheetData>
    <row r="1" spans="1:135" ht="8.25" customHeight="1" x14ac:dyDescent="0.2">
      <c r="A1" s="58"/>
    </row>
    <row r="2" spans="1:135" ht="25.5" x14ac:dyDescent="0.35">
      <c r="A2" s="69" t="str">
        <f>'Время горизонтально'!D2</f>
        <v>Мощность по фидерам по получасовым интервалам</v>
      </c>
    </row>
    <row r="3" spans="1:135" ht="14.25" customHeight="1" x14ac:dyDescent="0.25">
      <c r="A3" s="59"/>
      <c r="B3" s="70" t="str">
        <f>IF(isOV="","",isOV)</f>
        <v>с учетом обходных выключателей</v>
      </c>
    </row>
    <row r="4" spans="1:135" s="65" customFormat="1" ht="14.25" customHeight="1" x14ac:dyDescent="0.25">
      <c r="A4" s="60"/>
      <c r="B4" s="71"/>
      <c r="C4" s="71"/>
      <c r="D4" s="71"/>
      <c r="E4" s="71"/>
      <c r="F4" s="71"/>
      <c r="G4" s="52" t="s">
        <v>62</v>
      </c>
      <c r="H4" s="71"/>
      <c r="I4" s="71"/>
      <c r="J4" s="71"/>
      <c r="K4" s="71"/>
      <c r="L4" s="71"/>
      <c r="M4" s="71"/>
      <c r="N4" s="71"/>
      <c r="O4" s="71"/>
      <c r="P4" s="71"/>
      <c r="Q4" s="71"/>
      <c r="R4" s="71"/>
      <c r="S4" s="71"/>
      <c r="T4" s="71"/>
      <c r="U4" s="71"/>
      <c r="V4" s="71"/>
      <c r="W4" s="71"/>
      <c r="X4" s="71"/>
      <c r="Y4" s="71"/>
      <c r="Z4" s="71"/>
      <c r="AA4" s="71"/>
      <c r="AB4" s="71"/>
      <c r="AC4" s="71"/>
      <c r="AD4" s="71"/>
      <c r="AE4" s="71"/>
      <c r="AF4" s="71"/>
      <c r="AG4" s="71"/>
      <c r="AH4" s="71"/>
      <c r="AI4" s="71"/>
      <c r="AJ4" s="71"/>
      <c r="AK4" s="71"/>
      <c r="AL4" s="71"/>
      <c r="AM4" s="71"/>
      <c r="AN4" s="71"/>
      <c r="AO4" s="71"/>
      <c r="AP4" s="71"/>
      <c r="AQ4" s="71"/>
      <c r="AR4" s="71"/>
      <c r="AS4" s="71"/>
      <c r="AT4" s="71"/>
      <c r="AU4" s="71"/>
      <c r="AV4" s="71"/>
      <c r="AW4" s="71"/>
      <c r="AX4" s="71"/>
      <c r="AY4" s="71"/>
      <c r="AZ4" s="71"/>
      <c r="BA4" s="71"/>
      <c r="BB4" s="71"/>
      <c r="BC4" s="71"/>
      <c r="BD4" s="71"/>
      <c r="BE4" s="71"/>
      <c r="BF4" s="71"/>
      <c r="BG4" s="71"/>
      <c r="BH4" s="71"/>
      <c r="BI4" s="71"/>
      <c r="BJ4" s="71"/>
      <c r="BK4" s="71"/>
      <c r="BL4" s="71"/>
      <c r="BM4" s="71"/>
      <c r="BN4" s="71"/>
      <c r="BO4" s="71"/>
      <c r="BP4" s="71"/>
      <c r="BQ4" s="71"/>
      <c r="BR4" s="71"/>
      <c r="BS4" s="71"/>
      <c r="BT4" s="71"/>
      <c r="BU4" s="71"/>
      <c r="BV4" s="71"/>
      <c r="BW4" s="71"/>
      <c r="BX4" s="71"/>
      <c r="BY4" s="71"/>
      <c r="BZ4" s="71"/>
      <c r="CA4" s="71"/>
      <c r="CB4" s="71"/>
      <c r="CC4" s="71"/>
      <c r="CD4" s="71"/>
      <c r="CE4" s="71"/>
      <c r="CF4" s="71"/>
      <c r="CG4" s="71"/>
      <c r="CH4" s="71"/>
      <c r="CI4" s="71"/>
      <c r="CJ4" s="71"/>
      <c r="CK4" s="71"/>
      <c r="CL4" s="71"/>
      <c r="CM4" s="71"/>
      <c r="CN4" s="71"/>
      <c r="CO4" s="71"/>
      <c r="CP4" s="71"/>
      <c r="CQ4" s="71"/>
      <c r="CR4" s="71"/>
      <c r="CS4" s="71"/>
      <c r="CT4" s="71"/>
      <c r="CU4" s="71"/>
      <c r="CV4" s="71"/>
      <c r="CW4" s="71"/>
      <c r="CX4" s="71"/>
      <c r="CY4" s="71"/>
      <c r="CZ4" s="71"/>
      <c r="DA4" s="71"/>
      <c r="DB4" s="71"/>
      <c r="DC4" s="71"/>
      <c r="DD4" s="71"/>
      <c r="DE4" s="71"/>
      <c r="DF4" s="71"/>
      <c r="DG4" s="71"/>
      <c r="DH4" s="71"/>
      <c r="DI4" s="71"/>
      <c r="DJ4" s="71"/>
      <c r="DK4" s="71"/>
      <c r="DL4" s="71"/>
      <c r="DM4" s="71"/>
      <c r="DN4" s="71"/>
      <c r="DO4" s="71"/>
      <c r="DP4" s="71"/>
      <c r="DQ4" s="71"/>
      <c r="DR4" s="71"/>
      <c r="DS4" s="71"/>
      <c r="DT4" s="71"/>
      <c r="DU4" s="71"/>
      <c r="DV4" s="71"/>
      <c r="DW4" s="71"/>
      <c r="DX4" s="71"/>
      <c r="DY4" s="71"/>
      <c r="DZ4" s="71"/>
      <c r="EA4" s="71"/>
      <c r="EB4" s="71"/>
      <c r="EC4" s="71"/>
      <c r="ED4" s="71"/>
      <c r="EE4" s="71"/>
    </row>
    <row r="5" spans="1:135" s="64" customFormat="1" ht="14.25" customHeight="1" thickBot="1" x14ac:dyDescent="0.3">
      <c r="A5" s="61" t="str">
        <f>IF(group="","",group)</f>
        <v>ПС 35 кВ Евсеевская</v>
      </c>
      <c r="B5" s="70"/>
      <c r="C5" s="70"/>
      <c r="D5" s="70"/>
      <c r="E5" s="70"/>
      <c r="F5" s="70"/>
      <c r="G5" s="53" t="s">
        <v>63</v>
      </c>
      <c r="H5" s="70"/>
      <c r="I5" s="70"/>
      <c r="J5" s="70"/>
      <c r="K5" s="70"/>
      <c r="L5" s="70"/>
      <c r="M5" s="70"/>
      <c r="N5" s="70"/>
      <c r="O5" s="70"/>
      <c r="P5" s="70"/>
      <c r="Q5" s="70"/>
      <c r="R5" s="70"/>
      <c r="S5" s="70"/>
      <c r="T5" s="70"/>
      <c r="U5" s="70"/>
      <c r="V5" s="70"/>
      <c r="W5" s="70"/>
      <c r="X5" s="70"/>
      <c r="Y5" s="70"/>
      <c r="Z5" s="70"/>
      <c r="AA5" s="70"/>
      <c r="AB5" s="70"/>
      <c r="AC5" s="70"/>
      <c r="AD5" s="70"/>
      <c r="AE5" s="70"/>
      <c r="AF5" s="70"/>
      <c r="AG5" s="70"/>
      <c r="AH5" s="70"/>
      <c r="AI5" s="70"/>
      <c r="AJ5" s="70"/>
      <c r="AK5" s="70"/>
      <c r="AL5" s="70"/>
      <c r="AM5" s="70"/>
      <c r="AN5" s="70"/>
      <c r="AO5" s="70"/>
      <c r="AP5" s="70"/>
      <c r="AQ5" s="70"/>
      <c r="AR5" s="70"/>
      <c r="AS5" s="70"/>
      <c r="AT5" s="70"/>
      <c r="AU5" s="70"/>
      <c r="AV5" s="70"/>
      <c r="AW5" s="70"/>
      <c r="AX5" s="70"/>
      <c r="AY5" s="70"/>
      <c r="AZ5" s="70"/>
      <c r="BA5" s="70"/>
      <c r="BB5" s="70"/>
      <c r="BC5" s="70"/>
      <c r="BD5" s="70"/>
      <c r="BE5" s="70"/>
      <c r="BF5" s="70"/>
      <c r="BG5" s="70"/>
      <c r="BH5" s="70"/>
      <c r="BI5" s="70"/>
      <c r="BJ5" s="70"/>
      <c r="BK5" s="70"/>
      <c r="BL5" s="70"/>
      <c r="BM5" s="70"/>
      <c r="BN5" s="70"/>
      <c r="BO5" s="70"/>
      <c r="BP5" s="70"/>
      <c r="BQ5" s="70"/>
      <c r="BR5" s="70"/>
      <c r="BS5" s="70"/>
      <c r="BT5" s="70"/>
      <c r="BU5" s="70"/>
      <c r="BV5" s="70"/>
      <c r="BW5" s="70"/>
      <c r="BX5" s="70"/>
      <c r="BY5" s="70"/>
      <c r="BZ5" s="70"/>
      <c r="CA5" s="70"/>
      <c r="CB5" s="70"/>
      <c r="CC5" s="70"/>
      <c r="CD5" s="70"/>
      <c r="CE5" s="70"/>
      <c r="CF5" s="70"/>
      <c r="CG5" s="70"/>
      <c r="CH5" s="70"/>
      <c r="CI5" s="70"/>
      <c r="CJ5" s="70"/>
      <c r="CK5" s="70"/>
      <c r="CL5" s="70"/>
      <c r="CM5" s="70"/>
      <c r="CN5" s="70"/>
      <c r="CO5" s="70"/>
      <c r="CP5" s="70"/>
      <c r="CQ5" s="70"/>
      <c r="CR5" s="70"/>
      <c r="CS5" s="70"/>
      <c r="CT5" s="70"/>
      <c r="CU5" s="70"/>
      <c r="CV5" s="70"/>
      <c r="CW5" s="70"/>
      <c r="CX5" s="70"/>
      <c r="CY5" s="70"/>
      <c r="CZ5" s="70"/>
      <c r="DA5" s="70"/>
      <c r="DB5" s="70"/>
      <c r="DC5" s="70"/>
      <c r="DD5" s="70"/>
      <c r="DE5" s="70"/>
      <c r="DF5" s="70"/>
      <c r="DG5" s="70"/>
      <c r="DH5" s="70"/>
      <c r="DI5" s="70"/>
      <c r="DJ5" s="70"/>
      <c r="DK5" s="70"/>
      <c r="DL5" s="70"/>
      <c r="DM5" s="70"/>
      <c r="DN5" s="70"/>
      <c r="DO5" s="70"/>
      <c r="DP5" s="70"/>
      <c r="DQ5" s="70"/>
      <c r="DR5" s="70"/>
      <c r="DS5" s="70"/>
      <c r="DT5" s="70"/>
      <c r="DU5" s="70"/>
      <c r="DV5" s="70"/>
      <c r="DW5" s="70"/>
      <c r="DX5" s="70"/>
      <c r="DY5" s="70"/>
      <c r="DZ5" s="70"/>
      <c r="EA5" s="70"/>
      <c r="EB5" s="70"/>
      <c r="EC5" s="70"/>
      <c r="ED5" s="70"/>
      <c r="EE5" s="70"/>
    </row>
    <row r="6" spans="1:135" s="79" customFormat="1" ht="45" customHeight="1" thickBot="1" x14ac:dyDescent="0.25">
      <c r="A6" s="88" t="s">
        <v>57</v>
      </c>
      <c r="B6" s="89" t="s">
        <v>65</v>
      </c>
      <c r="C6" s="89" t="s">
        <v>66</v>
      </c>
      <c r="D6" s="89" t="s">
        <v>67</v>
      </c>
      <c r="E6" s="89" t="s">
        <v>68</v>
      </c>
      <c r="F6" s="89" t="s">
        <v>69</v>
      </c>
      <c r="G6" s="90" t="s">
        <v>70</v>
      </c>
      <c r="H6" s="78"/>
      <c r="I6" s="78"/>
      <c r="J6" s="78"/>
      <c r="K6" s="78"/>
      <c r="L6" s="78"/>
      <c r="M6" s="78"/>
      <c r="N6" s="78"/>
      <c r="O6" s="78"/>
      <c r="P6" s="78"/>
      <c r="Q6" s="78"/>
      <c r="R6" s="78"/>
      <c r="S6" s="78"/>
      <c r="T6" s="78"/>
      <c r="U6" s="78"/>
      <c r="V6" s="78"/>
      <c r="W6" s="78"/>
      <c r="X6" s="78"/>
      <c r="Y6" s="78"/>
      <c r="Z6" s="78"/>
      <c r="AA6" s="78"/>
      <c r="AB6" s="78"/>
      <c r="AC6" s="78"/>
      <c r="AD6" s="78"/>
      <c r="AE6" s="78"/>
      <c r="AF6" s="78"/>
      <c r="AG6" s="78"/>
      <c r="AH6" s="78"/>
      <c r="AI6" s="78"/>
      <c r="AJ6" s="78"/>
      <c r="AK6" s="78"/>
      <c r="AL6" s="78"/>
      <c r="AM6" s="78"/>
      <c r="AN6" s="78"/>
      <c r="AO6" s="78"/>
      <c r="AP6" s="78"/>
      <c r="AQ6" s="78"/>
      <c r="AR6" s="78"/>
      <c r="AS6" s="78"/>
      <c r="AT6" s="78"/>
      <c r="AU6" s="78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  <c r="BG6" s="78"/>
      <c r="BH6" s="78"/>
      <c r="BI6" s="78"/>
      <c r="BJ6" s="78"/>
      <c r="BK6" s="78"/>
      <c r="BL6" s="78"/>
      <c r="BM6" s="78"/>
      <c r="BN6" s="78"/>
      <c r="BO6" s="78"/>
      <c r="BP6" s="78"/>
      <c r="BQ6" s="78"/>
      <c r="BR6" s="78"/>
      <c r="BS6" s="78"/>
      <c r="BT6" s="78"/>
      <c r="BU6" s="78"/>
      <c r="BV6" s="78"/>
      <c r="BW6" s="78"/>
      <c r="BX6" s="78"/>
      <c r="BY6" s="78"/>
      <c r="BZ6" s="78"/>
      <c r="CA6" s="78"/>
      <c r="CB6" s="78"/>
      <c r="CC6" s="78"/>
      <c r="CD6" s="78"/>
      <c r="CE6" s="78"/>
      <c r="CF6" s="78"/>
      <c r="CG6" s="78"/>
      <c r="CH6" s="78"/>
      <c r="CI6" s="78"/>
      <c r="CJ6" s="78"/>
      <c r="CK6" s="78"/>
      <c r="CL6" s="78"/>
      <c r="CM6" s="78"/>
      <c r="CN6" s="78"/>
      <c r="CO6" s="78"/>
      <c r="CP6" s="78"/>
      <c r="CQ6" s="78"/>
      <c r="CR6" s="78"/>
      <c r="CS6" s="78"/>
      <c r="CT6" s="78"/>
      <c r="CU6" s="78"/>
      <c r="CV6" s="78"/>
      <c r="CW6" s="78"/>
      <c r="CX6" s="78"/>
      <c r="CY6" s="78"/>
      <c r="CZ6" s="78"/>
      <c r="DA6" s="78"/>
      <c r="DB6" s="78"/>
      <c r="DC6" s="78"/>
      <c r="DD6" s="78"/>
      <c r="DE6" s="78"/>
      <c r="DF6" s="78"/>
      <c r="DG6" s="78"/>
      <c r="DH6" s="78"/>
      <c r="DI6" s="78"/>
      <c r="DJ6" s="78"/>
      <c r="DK6" s="78"/>
      <c r="DL6" s="78"/>
      <c r="DM6" s="78"/>
      <c r="DN6" s="78"/>
      <c r="DO6" s="78"/>
      <c r="DP6" s="78"/>
      <c r="DQ6" s="78"/>
      <c r="DR6" s="78"/>
      <c r="DS6" s="78"/>
      <c r="DT6" s="78"/>
      <c r="DU6" s="78"/>
      <c r="DV6" s="78"/>
      <c r="DW6" s="78"/>
      <c r="DX6" s="78"/>
      <c r="DY6" s="78"/>
      <c r="DZ6" s="78"/>
      <c r="EA6" s="78"/>
      <c r="EB6" s="78"/>
      <c r="EC6" s="78"/>
      <c r="ED6" s="78"/>
      <c r="EE6" s="78"/>
    </row>
    <row r="7" spans="1:135" x14ac:dyDescent="0.2">
      <c r="A7" s="91" t="s">
        <v>2</v>
      </c>
      <c r="B7" s="92">
        <v>0.376</v>
      </c>
      <c r="C7" s="92">
        <v>73.2</v>
      </c>
      <c r="D7" s="92">
        <v>26.2</v>
      </c>
      <c r="E7" s="92">
        <v>41.4</v>
      </c>
      <c r="F7" s="92">
        <v>0</v>
      </c>
      <c r="G7" s="93">
        <v>5.4</v>
      </c>
    </row>
    <row r="8" spans="1:135" x14ac:dyDescent="0.2">
      <c r="A8" s="94" t="s">
        <v>3</v>
      </c>
      <c r="B8" s="95">
        <v>0.376</v>
      </c>
      <c r="C8" s="95">
        <v>69.600000000000009</v>
      </c>
      <c r="D8" s="95">
        <v>26.400000000000002</v>
      </c>
      <c r="E8" s="95">
        <v>37.4</v>
      </c>
      <c r="F8" s="95">
        <v>0</v>
      </c>
      <c r="G8" s="96">
        <v>5.6000000000000005</v>
      </c>
    </row>
    <row r="9" spans="1:135" x14ac:dyDescent="0.2">
      <c r="A9" s="94" t="s">
        <v>4</v>
      </c>
      <c r="B9" s="95">
        <v>0.376</v>
      </c>
      <c r="C9" s="95">
        <v>62.4</v>
      </c>
      <c r="D9" s="95">
        <v>23</v>
      </c>
      <c r="E9" s="95">
        <v>35.200000000000003</v>
      </c>
      <c r="F9" s="95">
        <v>0</v>
      </c>
      <c r="G9" s="96">
        <v>5</v>
      </c>
    </row>
    <row r="10" spans="1:135" x14ac:dyDescent="0.2">
      <c r="A10" s="94" t="s">
        <v>5</v>
      </c>
      <c r="B10" s="95">
        <v>0.376</v>
      </c>
      <c r="C10" s="95">
        <v>64.8</v>
      </c>
      <c r="D10" s="95">
        <v>23.8</v>
      </c>
      <c r="E10" s="95">
        <v>34.6</v>
      </c>
      <c r="F10" s="95">
        <v>0</v>
      </c>
      <c r="G10" s="96">
        <v>5.2</v>
      </c>
    </row>
    <row r="11" spans="1:135" x14ac:dyDescent="0.2">
      <c r="A11" s="94" t="s">
        <v>6</v>
      </c>
      <c r="B11" s="95">
        <v>0.376</v>
      </c>
      <c r="C11" s="95">
        <v>62.4</v>
      </c>
      <c r="D11" s="95">
        <v>24</v>
      </c>
      <c r="E11" s="95">
        <v>34</v>
      </c>
      <c r="F11" s="95">
        <v>0</v>
      </c>
      <c r="G11" s="96">
        <v>5.2</v>
      </c>
    </row>
    <row r="12" spans="1:135" x14ac:dyDescent="0.2">
      <c r="A12" s="94" t="s">
        <v>7</v>
      </c>
      <c r="B12" s="95">
        <v>0.376</v>
      </c>
      <c r="C12" s="95">
        <v>60</v>
      </c>
      <c r="D12" s="95">
        <v>23.2</v>
      </c>
      <c r="E12" s="95">
        <v>31.2</v>
      </c>
      <c r="F12" s="95">
        <v>0</v>
      </c>
      <c r="G12" s="96">
        <v>5.2</v>
      </c>
    </row>
    <row r="13" spans="1:135" x14ac:dyDescent="0.2">
      <c r="A13" s="94" t="s">
        <v>8</v>
      </c>
      <c r="B13" s="95">
        <v>0.376</v>
      </c>
      <c r="C13" s="95">
        <v>63.6</v>
      </c>
      <c r="D13" s="95">
        <v>23.2</v>
      </c>
      <c r="E13" s="95">
        <v>33.200000000000003</v>
      </c>
      <c r="F13" s="95">
        <v>0</v>
      </c>
      <c r="G13" s="96">
        <v>6.2</v>
      </c>
    </row>
    <row r="14" spans="1:135" x14ac:dyDescent="0.2">
      <c r="A14" s="94" t="s">
        <v>9</v>
      </c>
      <c r="B14" s="95">
        <v>0.376</v>
      </c>
      <c r="C14" s="95">
        <v>66</v>
      </c>
      <c r="D14" s="95">
        <v>25.400000000000002</v>
      </c>
      <c r="E14" s="95">
        <v>35.800000000000004</v>
      </c>
      <c r="F14" s="95">
        <v>0</v>
      </c>
      <c r="G14" s="96">
        <v>5</v>
      </c>
    </row>
    <row r="15" spans="1:135" x14ac:dyDescent="0.2">
      <c r="A15" s="94" t="s">
        <v>10</v>
      </c>
      <c r="B15" s="95">
        <v>0.38400000000000001</v>
      </c>
      <c r="C15" s="95">
        <v>69.600000000000009</v>
      </c>
      <c r="D15" s="95">
        <v>27.2</v>
      </c>
      <c r="E15" s="95">
        <v>37</v>
      </c>
      <c r="F15" s="95">
        <v>0</v>
      </c>
      <c r="G15" s="96">
        <v>5.6000000000000005</v>
      </c>
    </row>
    <row r="16" spans="1:135" x14ac:dyDescent="0.2">
      <c r="A16" s="94" t="s">
        <v>11</v>
      </c>
      <c r="B16" s="95">
        <v>0.38400000000000001</v>
      </c>
      <c r="C16" s="95">
        <v>72</v>
      </c>
      <c r="D16" s="95">
        <v>29.400000000000002</v>
      </c>
      <c r="E16" s="95">
        <v>36.6</v>
      </c>
      <c r="F16" s="95">
        <v>0</v>
      </c>
      <c r="G16" s="96">
        <v>5.6000000000000005</v>
      </c>
    </row>
    <row r="17" spans="1:7" x14ac:dyDescent="0.2">
      <c r="A17" s="94" t="s">
        <v>12</v>
      </c>
      <c r="B17" s="95">
        <v>0.376</v>
      </c>
      <c r="C17" s="95">
        <v>85.2</v>
      </c>
      <c r="D17" s="95">
        <v>37.200000000000003</v>
      </c>
      <c r="E17" s="95">
        <v>40.200000000000003</v>
      </c>
      <c r="F17" s="95">
        <v>0</v>
      </c>
      <c r="G17" s="96">
        <v>7</v>
      </c>
    </row>
    <row r="18" spans="1:7" x14ac:dyDescent="0.2">
      <c r="A18" s="94" t="s">
        <v>13</v>
      </c>
      <c r="B18" s="95">
        <v>0.38400000000000001</v>
      </c>
      <c r="C18" s="95">
        <v>96</v>
      </c>
      <c r="D18" s="95">
        <v>47</v>
      </c>
      <c r="E18" s="95">
        <v>43</v>
      </c>
      <c r="F18" s="95">
        <v>0</v>
      </c>
      <c r="G18" s="96">
        <v>6.4</v>
      </c>
    </row>
    <row r="19" spans="1:7" x14ac:dyDescent="0.2">
      <c r="A19" s="94" t="s">
        <v>14</v>
      </c>
      <c r="B19" s="95">
        <v>0.38400000000000001</v>
      </c>
      <c r="C19" s="95">
        <v>121.2</v>
      </c>
      <c r="D19" s="95">
        <v>58.6</v>
      </c>
      <c r="E19" s="95">
        <v>55.800000000000004</v>
      </c>
      <c r="F19" s="95">
        <v>0</v>
      </c>
      <c r="G19" s="96">
        <v>6.2</v>
      </c>
    </row>
    <row r="20" spans="1:7" x14ac:dyDescent="0.2">
      <c r="A20" s="94" t="s">
        <v>15</v>
      </c>
      <c r="B20" s="95">
        <v>0.376</v>
      </c>
      <c r="C20" s="95">
        <v>130.80000000000001</v>
      </c>
      <c r="D20" s="95">
        <v>59.4</v>
      </c>
      <c r="E20" s="95">
        <v>61.800000000000004</v>
      </c>
      <c r="F20" s="95">
        <v>0</v>
      </c>
      <c r="G20" s="96">
        <v>10.200000000000001</v>
      </c>
    </row>
    <row r="21" spans="1:7" x14ac:dyDescent="0.2">
      <c r="A21" s="94" t="s">
        <v>16</v>
      </c>
      <c r="B21" s="95">
        <v>0.38400000000000001</v>
      </c>
      <c r="C21" s="95">
        <v>147.6</v>
      </c>
      <c r="D21" s="95">
        <v>67.400000000000006</v>
      </c>
      <c r="E21" s="95">
        <v>69</v>
      </c>
      <c r="F21" s="95">
        <v>0</v>
      </c>
      <c r="G21" s="96">
        <v>11</v>
      </c>
    </row>
    <row r="22" spans="1:7" x14ac:dyDescent="0.2">
      <c r="A22" s="94" t="s">
        <v>17</v>
      </c>
      <c r="B22" s="95">
        <v>0.376</v>
      </c>
      <c r="C22" s="95">
        <v>175.20000000000002</v>
      </c>
      <c r="D22" s="95">
        <v>75.8</v>
      </c>
      <c r="E22" s="95">
        <v>89.2</v>
      </c>
      <c r="F22" s="95">
        <v>0</v>
      </c>
      <c r="G22" s="96">
        <v>10.200000000000001</v>
      </c>
    </row>
    <row r="23" spans="1:7" x14ac:dyDescent="0.2">
      <c r="A23" s="94" t="s">
        <v>18</v>
      </c>
      <c r="B23" s="95">
        <v>0.376</v>
      </c>
      <c r="C23" s="95">
        <v>202.8</v>
      </c>
      <c r="D23" s="95">
        <v>76.8</v>
      </c>
      <c r="E23" s="95">
        <v>113.2</v>
      </c>
      <c r="F23" s="95">
        <v>0</v>
      </c>
      <c r="G23" s="96">
        <v>11.6</v>
      </c>
    </row>
    <row r="24" spans="1:7" x14ac:dyDescent="0.2">
      <c r="A24" s="94" t="s">
        <v>19</v>
      </c>
      <c r="B24" s="95">
        <v>0.376</v>
      </c>
      <c r="C24" s="95">
        <v>178.8</v>
      </c>
      <c r="D24" s="95">
        <v>67.2</v>
      </c>
      <c r="E24" s="95">
        <v>97.600000000000009</v>
      </c>
      <c r="F24" s="95">
        <v>0</v>
      </c>
      <c r="G24" s="96">
        <v>14.200000000000001</v>
      </c>
    </row>
    <row r="25" spans="1:7" x14ac:dyDescent="0.2">
      <c r="A25" s="94" t="s">
        <v>20</v>
      </c>
      <c r="B25" s="95">
        <v>0.38400000000000001</v>
      </c>
      <c r="C25" s="95">
        <v>157.20000000000002</v>
      </c>
      <c r="D25" s="95">
        <v>76.600000000000009</v>
      </c>
      <c r="E25" s="95">
        <v>65.599999999999994</v>
      </c>
      <c r="F25" s="95">
        <v>0</v>
      </c>
      <c r="G25" s="96">
        <v>14.6</v>
      </c>
    </row>
    <row r="26" spans="1:7" x14ac:dyDescent="0.2">
      <c r="A26" s="94" t="s">
        <v>22</v>
      </c>
      <c r="B26" s="95">
        <v>0.38400000000000001</v>
      </c>
      <c r="C26" s="95">
        <v>192</v>
      </c>
      <c r="D26" s="95">
        <v>69.2</v>
      </c>
      <c r="E26" s="95">
        <v>108</v>
      </c>
      <c r="F26" s="95">
        <v>0</v>
      </c>
      <c r="G26" s="96">
        <v>14.8</v>
      </c>
    </row>
    <row r="27" spans="1:7" x14ac:dyDescent="0.2">
      <c r="A27" s="94" t="s">
        <v>21</v>
      </c>
      <c r="B27" s="95">
        <v>0.38400000000000001</v>
      </c>
      <c r="C27" s="95">
        <v>170.4</v>
      </c>
      <c r="D27" s="95">
        <v>50.6</v>
      </c>
      <c r="E27" s="95">
        <v>103.8</v>
      </c>
      <c r="F27" s="95">
        <v>0</v>
      </c>
      <c r="G27" s="96">
        <v>16.2</v>
      </c>
    </row>
    <row r="28" spans="1:7" x14ac:dyDescent="0.2">
      <c r="A28" s="94" t="s">
        <v>23</v>
      </c>
      <c r="B28" s="95">
        <v>0.376</v>
      </c>
      <c r="C28" s="95">
        <v>175.20000000000002</v>
      </c>
      <c r="D28" s="95">
        <v>50.800000000000004</v>
      </c>
      <c r="E28" s="95">
        <v>111.8</v>
      </c>
      <c r="F28" s="95">
        <v>0</v>
      </c>
      <c r="G28" s="96">
        <v>12.200000000000001</v>
      </c>
    </row>
    <row r="29" spans="1:7" x14ac:dyDescent="0.2">
      <c r="A29" s="94" t="s">
        <v>24</v>
      </c>
      <c r="B29" s="95">
        <v>0.376</v>
      </c>
      <c r="C29" s="95">
        <v>168</v>
      </c>
      <c r="D29" s="95">
        <v>49.6</v>
      </c>
      <c r="E29" s="95">
        <v>111</v>
      </c>
      <c r="F29" s="95">
        <v>0</v>
      </c>
      <c r="G29" s="96">
        <v>7.4</v>
      </c>
    </row>
    <row r="30" spans="1:7" x14ac:dyDescent="0.2">
      <c r="A30" s="94" t="s">
        <v>25</v>
      </c>
      <c r="B30" s="95">
        <v>0.376</v>
      </c>
      <c r="C30" s="95">
        <v>138</v>
      </c>
      <c r="D30" s="95">
        <v>56.800000000000004</v>
      </c>
      <c r="E30" s="95">
        <v>70.600000000000009</v>
      </c>
      <c r="F30" s="95">
        <v>0</v>
      </c>
      <c r="G30" s="96">
        <v>10.6</v>
      </c>
    </row>
    <row r="31" spans="1:7" x14ac:dyDescent="0.2">
      <c r="A31" s="94" t="s">
        <v>26</v>
      </c>
      <c r="B31" s="95">
        <v>0.38400000000000001</v>
      </c>
      <c r="C31" s="95">
        <v>140.4</v>
      </c>
      <c r="D31" s="95">
        <v>49.2</v>
      </c>
      <c r="E31" s="95">
        <v>82.8</v>
      </c>
      <c r="F31" s="95">
        <v>0</v>
      </c>
      <c r="G31" s="96">
        <v>9.2000000000000011</v>
      </c>
    </row>
    <row r="32" spans="1:7" x14ac:dyDescent="0.2">
      <c r="A32" s="94" t="s">
        <v>27</v>
      </c>
      <c r="B32" s="95">
        <v>0.38400000000000001</v>
      </c>
      <c r="C32" s="95">
        <v>134.4</v>
      </c>
      <c r="D32" s="95">
        <v>49</v>
      </c>
      <c r="E32" s="95">
        <v>74.8</v>
      </c>
      <c r="F32" s="95">
        <v>0</v>
      </c>
      <c r="G32" s="96">
        <v>10.200000000000001</v>
      </c>
    </row>
    <row r="33" spans="1:7" x14ac:dyDescent="0.2">
      <c r="A33" s="94" t="s">
        <v>28</v>
      </c>
      <c r="B33" s="95">
        <v>0.376</v>
      </c>
      <c r="C33" s="95">
        <v>181.20000000000002</v>
      </c>
      <c r="D33" s="95">
        <v>61.6</v>
      </c>
      <c r="E33" s="95">
        <v>108.4</v>
      </c>
      <c r="F33" s="95">
        <v>0</v>
      </c>
      <c r="G33" s="96">
        <v>11</v>
      </c>
    </row>
    <row r="34" spans="1:7" x14ac:dyDescent="0.2">
      <c r="A34" s="94" t="s">
        <v>29</v>
      </c>
      <c r="B34" s="95">
        <v>0.376</v>
      </c>
      <c r="C34" s="95">
        <v>177.6</v>
      </c>
      <c r="D34" s="95">
        <v>67.2</v>
      </c>
      <c r="E34" s="95">
        <v>99.600000000000009</v>
      </c>
      <c r="F34" s="95">
        <v>0</v>
      </c>
      <c r="G34" s="96">
        <v>11</v>
      </c>
    </row>
    <row r="35" spans="1:7" x14ac:dyDescent="0.2">
      <c r="A35" s="94" t="s">
        <v>30</v>
      </c>
      <c r="B35" s="95">
        <v>0.38400000000000001</v>
      </c>
      <c r="C35" s="95">
        <v>147.6</v>
      </c>
      <c r="D35" s="95">
        <v>56.800000000000004</v>
      </c>
      <c r="E35" s="95">
        <v>79.8</v>
      </c>
      <c r="F35" s="95">
        <v>0</v>
      </c>
      <c r="G35" s="96">
        <v>10.6</v>
      </c>
    </row>
    <row r="36" spans="1:7" x14ac:dyDescent="0.2">
      <c r="A36" s="94" t="s">
        <v>31</v>
      </c>
      <c r="B36" s="95">
        <v>0.376</v>
      </c>
      <c r="C36" s="95">
        <v>129.6</v>
      </c>
      <c r="D36" s="95">
        <v>50.4</v>
      </c>
      <c r="E36" s="95">
        <v>71.2</v>
      </c>
      <c r="F36" s="95">
        <v>0</v>
      </c>
      <c r="G36" s="96">
        <v>7.6000000000000005</v>
      </c>
    </row>
    <row r="37" spans="1:7" x14ac:dyDescent="0.2">
      <c r="A37" s="94" t="s">
        <v>32</v>
      </c>
      <c r="B37" s="95">
        <v>0.38400000000000001</v>
      </c>
      <c r="C37" s="95">
        <v>160.80000000000001</v>
      </c>
      <c r="D37" s="95">
        <v>49.4</v>
      </c>
      <c r="E37" s="95">
        <v>103.8</v>
      </c>
      <c r="F37" s="95">
        <v>0</v>
      </c>
      <c r="G37" s="96">
        <v>8.1999999999999993</v>
      </c>
    </row>
    <row r="38" spans="1:7" x14ac:dyDescent="0.2">
      <c r="A38" s="94" t="s">
        <v>33</v>
      </c>
      <c r="B38" s="95">
        <v>0.376</v>
      </c>
      <c r="C38" s="95">
        <v>164.4</v>
      </c>
      <c r="D38" s="95">
        <v>54.2</v>
      </c>
      <c r="E38" s="95">
        <v>100.4</v>
      </c>
      <c r="F38" s="95">
        <v>0</v>
      </c>
      <c r="G38" s="96">
        <v>9.6</v>
      </c>
    </row>
    <row r="39" spans="1:7" x14ac:dyDescent="0.2">
      <c r="A39" s="94" t="s">
        <v>34</v>
      </c>
      <c r="B39" s="95">
        <v>0.44</v>
      </c>
      <c r="C39" s="95">
        <v>139.20000000000002</v>
      </c>
      <c r="D39" s="95">
        <v>51.2</v>
      </c>
      <c r="E39" s="95">
        <v>78.8</v>
      </c>
      <c r="F39" s="95">
        <v>0</v>
      </c>
      <c r="G39" s="96">
        <v>9</v>
      </c>
    </row>
    <row r="40" spans="1:7" x14ac:dyDescent="0.2">
      <c r="A40" s="94" t="s">
        <v>35</v>
      </c>
      <c r="B40" s="95">
        <v>0.42400000000000004</v>
      </c>
      <c r="C40" s="95">
        <v>124.8</v>
      </c>
      <c r="D40" s="95">
        <v>56.6</v>
      </c>
      <c r="E40" s="95">
        <v>58.800000000000004</v>
      </c>
      <c r="F40" s="95">
        <v>0</v>
      </c>
      <c r="G40" s="96">
        <v>8.8000000000000007</v>
      </c>
    </row>
    <row r="41" spans="1:7" x14ac:dyDescent="0.2">
      <c r="A41" s="94" t="s">
        <v>36</v>
      </c>
      <c r="B41" s="95">
        <v>0.41600000000000004</v>
      </c>
      <c r="C41" s="95">
        <v>130.80000000000001</v>
      </c>
      <c r="D41" s="95">
        <v>61.4</v>
      </c>
      <c r="E41" s="95">
        <v>58.6</v>
      </c>
      <c r="F41" s="95">
        <v>0</v>
      </c>
      <c r="G41" s="96">
        <v>11.6</v>
      </c>
    </row>
    <row r="42" spans="1:7" x14ac:dyDescent="0.2">
      <c r="A42" s="94" t="s">
        <v>37</v>
      </c>
      <c r="B42" s="95">
        <v>0.41600000000000004</v>
      </c>
      <c r="C42" s="95">
        <v>136.80000000000001</v>
      </c>
      <c r="D42" s="95">
        <v>68</v>
      </c>
      <c r="E42" s="95">
        <v>60.6</v>
      </c>
      <c r="F42" s="95">
        <v>0</v>
      </c>
      <c r="G42" s="96">
        <v>8.4</v>
      </c>
    </row>
    <row r="43" spans="1:7" x14ac:dyDescent="0.2">
      <c r="A43" s="94" t="s">
        <v>38</v>
      </c>
      <c r="B43" s="95">
        <v>0.4</v>
      </c>
      <c r="C43" s="95">
        <v>140.4</v>
      </c>
      <c r="D43" s="95">
        <v>69.400000000000006</v>
      </c>
      <c r="E43" s="95">
        <v>61</v>
      </c>
      <c r="F43" s="95">
        <v>0</v>
      </c>
      <c r="G43" s="96">
        <v>10</v>
      </c>
    </row>
    <row r="44" spans="1:7" x14ac:dyDescent="0.2">
      <c r="A44" s="94" t="s">
        <v>39</v>
      </c>
      <c r="B44" s="95">
        <v>0.40800000000000003</v>
      </c>
      <c r="C44" s="95">
        <v>145.20000000000002</v>
      </c>
      <c r="D44" s="95">
        <v>64.8</v>
      </c>
      <c r="E44" s="95">
        <v>67.400000000000006</v>
      </c>
      <c r="F44" s="95">
        <v>0</v>
      </c>
      <c r="G44" s="96">
        <v>12.6</v>
      </c>
    </row>
    <row r="45" spans="1:7" x14ac:dyDescent="0.2">
      <c r="A45" s="94" t="s">
        <v>40</v>
      </c>
      <c r="B45" s="95">
        <v>0.4</v>
      </c>
      <c r="C45" s="95">
        <v>159.6</v>
      </c>
      <c r="D45" s="95">
        <v>69.8</v>
      </c>
      <c r="E45" s="95">
        <v>78.2</v>
      </c>
      <c r="F45" s="95">
        <v>0</v>
      </c>
      <c r="G45" s="96">
        <v>11.6</v>
      </c>
    </row>
    <row r="46" spans="1:7" x14ac:dyDescent="0.2">
      <c r="A46" s="94" t="s">
        <v>41</v>
      </c>
      <c r="B46" s="95">
        <v>0.4</v>
      </c>
      <c r="C46" s="95">
        <v>164.4</v>
      </c>
      <c r="D46" s="95">
        <v>69.400000000000006</v>
      </c>
      <c r="E46" s="95">
        <v>85.2</v>
      </c>
      <c r="F46" s="95">
        <v>0</v>
      </c>
      <c r="G46" s="96">
        <v>10.200000000000001</v>
      </c>
    </row>
    <row r="47" spans="1:7" x14ac:dyDescent="0.2">
      <c r="A47" s="94" t="s">
        <v>42</v>
      </c>
      <c r="B47" s="95">
        <v>0.4</v>
      </c>
      <c r="C47" s="95">
        <v>163.20000000000002</v>
      </c>
      <c r="D47" s="95">
        <v>65.2</v>
      </c>
      <c r="E47" s="95">
        <v>90.4</v>
      </c>
      <c r="F47" s="95">
        <v>0</v>
      </c>
      <c r="G47" s="96">
        <v>7.6000000000000005</v>
      </c>
    </row>
    <row r="48" spans="1:7" x14ac:dyDescent="0.2">
      <c r="A48" s="94" t="s">
        <v>43</v>
      </c>
      <c r="B48" s="95">
        <v>0.4</v>
      </c>
      <c r="C48" s="95">
        <v>156</v>
      </c>
      <c r="D48" s="95">
        <v>61.4</v>
      </c>
      <c r="E48" s="95">
        <v>83.600000000000009</v>
      </c>
      <c r="F48" s="95">
        <v>0</v>
      </c>
      <c r="G48" s="96">
        <v>10.8</v>
      </c>
    </row>
    <row r="49" spans="1:7" x14ac:dyDescent="0.2">
      <c r="A49" s="94" t="s">
        <v>44</v>
      </c>
      <c r="B49" s="95">
        <v>0.39200000000000002</v>
      </c>
      <c r="C49" s="95">
        <v>142.80000000000001</v>
      </c>
      <c r="D49" s="95">
        <v>59.6</v>
      </c>
      <c r="E49" s="95">
        <v>72.8</v>
      </c>
      <c r="F49" s="95">
        <v>0</v>
      </c>
      <c r="G49" s="96">
        <v>10.200000000000001</v>
      </c>
    </row>
    <row r="50" spans="1:7" x14ac:dyDescent="0.2">
      <c r="A50" s="94" t="s">
        <v>45</v>
      </c>
      <c r="B50" s="95">
        <v>0.4</v>
      </c>
      <c r="C50" s="95">
        <v>128.4</v>
      </c>
      <c r="D50" s="95">
        <v>56.4</v>
      </c>
      <c r="E50" s="95">
        <v>61.2</v>
      </c>
      <c r="F50" s="95">
        <v>0</v>
      </c>
      <c r="G50" s="96">
        <v>11.4</v>
      </c>
    </row>
    <row r="51" spans="1:7" x14ac:dyDescent="0.2">
      <c r="A51" s="94" t="s">
        <v>46</v>
      </c>
      <c r="B51" s="95">
        <v>0.39200000000000002</v>
      </c>
      <c r="C51" s="95">
        <v>122.4</v>
      </c>
      <c r="D51" s="95">
        <v>51.6</v>
      </c>
      <c r="E51" s="95">
        <v>59.4</v>
      </c>
      <c r="F51" s="95">
        <v>0</v>
      </c>
      <c r="G51" s="96">
        <v>10.6</v>
      </c>
    </row>
    <row r="52" spans="1:7" x14ac:dyDescent="0.2">
      <c r="A52" s="94" t="s">
        <v>47</v>
      </c>
      <c r="B52" s="95">
        <v>0.4</v>
      </c>
      <c r="C52" s="95">
        <v>109.2</v>
      </c>
      <c r="D52" s="95">
        <v>44.2</v>
      </c>
      <c r="E52" s="95">
        <v>54.2</v>
      </c>
      <c r="F52" s="95">
        <v>0</v>
      </c>
      <c r="G52" s="96">
        <v>10.8</v>
      </c>
    </row>
    <row r="53" spans="1:7" x14ac:dyDescent="0.2">
      <c r="A53" s="94" t="s">
        <v>48</v>
      </c>
      <c r="B53" s="95">
        <v>0.4</v>
      </c>
      <c r="C53" s="95">
        <v>93.600000000000009</v>
      </c>
      <c r="D53" s="95">
        <v>40.6</v>
      </c>
      <c r="E53" s="95">
        <v>46.6</v>
      </c>
      <c r="F53" s="95">
        <v>0</v>
      </c>
      <c r="G53" s="96">
        <v>7.6000000000000005</v>
      </c>
    </row>
    <row r="54" spans="1:7" ht="13.5" thickBot="1" x14ac:dyDescent="0.25">
      <c r="A54" s="97" t="s">
        <v>49</v>
      </c>
      <c r="B54" s="98">
        <v>0.39200000000000002</v>
      </c>
      <c r="C54" s="98">
        <v>82.8</v>
      </c>
      <c r="D54" s="98">
        <v>36.4</v>
      </c>
      <c r="E54" s="98">
        <v>39.200000000000003</v>
      </c>
      <c r="F54" s="98">
        <v>0</v>
      </c>
      <c r="G54" s="99">
        <v>6.8</v>
      </c>
    </row>
    <row r="55" spans="1:7" s="63" customFormat="1" hidden="1" x14ac:dyDescent="0.2">
      <c r="A55" s="62" t="s">
        <v>51</v>
      </c>
      <c r="B55" s="63">
        <f>SUM(B7:B54)</f>
        <v>18.607999999999993</v>
      </c>
      <c r="C55" s="63">
        <f>SUM(C7:C54)</f>
        <v>6177.5999999999995</v>
      </c>
      <c r="D55" s="63">
        <f>SUM(D7:D54)</f>
        <v>2458.6</v>
      </c>
      <c r="E55" s="63">
        <f>SUM(E7:E54)</f>
        <v>3273.7999999999997</v>
      </c>
      <c r="F55" s="63">
        <f>SUM(F7:F54)</f>
        <v>0</v>
      </c>
      <c r="G55" s="63">
        <f>SUM(G7:G54)</f>
        <v>442.00000000000011</v>
      </c>
    </row>
    <row r="56" spans="1:7" x14ac:dyDescent="0.2">
      <c r="A56" s="63"/>
    </row>
  </sheetData>
  <phoneticPr fontId="2" type="noConversion"/>
  <pageMargins left="0.59055118110236227" right="0.59055118110236227" top="0.39370078740157483" bottom="0.59055118110236227" header="0.51181102362204722" footer="0.31496062992125984"/>
  <pageSetup paperSize="9" scale="72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2.5703125" style="66" customWidth="1"/>
    <col min="2" max="2" width="9.42578125" style="72" hidden="1" customWidth="1"/>
    <col min="3" max="3" width="16.5703125" style="47" customWidth="1"/>
    <col min="4" max="4" width="22.42578125" style="48" customWidth="1"/>
    <col min="5" max="5" width="16.5703125" style="49" hidden="1" customWidth="1"/>
    <col min="6" max="6" width="16.5703125" style="48" hidden="1" customWidth="1"/>
    <col min="7" max="16384" width="9.140625" style="1"/>
  </cols>
  <sheetData>
    <row r="1" spans="1:6" ht="12.75" customHeight="1" x14ac:dyDescent="0.25"/>
    <row r="2" spans="1:6" ht="25.5" x14ac:dyDescent="0.25">
      <c r="A2" s="39" t="str">
        <f>'Время горизонтально'!D2</f>
        <v>Мощность по фидерам по получасовым интервалам</v>
      </c>
      <c r="B2" s="67"/>
    </row>
    <row r="3" spans="1:6" ht="21" customHeight="1" x14ac:dyDescent="0.3">
      <c r="C3" s="54" t="str">
        <f>IF(isOV="","",isOV)</f>
        <v>с учетом обходных выключателей</v>
      </c>
    </row>
    <row r="4" spans="1:6" x14ac:dyDescent="0.25">
      <c r="A4" s="50" t="str">
        <f>IF(group="","",group)</f>
        <v>ПС 35 кВ Евсеевская</v>
      </c>
      <c r="F4" s="52" t="str">
        <f>IF(energy="","",energy)</f>
        <v>активная энергия</v>
      </c>
    </row>
    <row r="5" spans="1:6" ht="15.75" customHeight="1" thickBot="1" x14ac:dyDescent="0.3">
      <c r="F5" s="53" t="str">
        <f>IF(period="","",period)</f>
        <v>за 19.06.2024</v>
      </c>
    </row>
    <row r="6" spans="1:6" s="51" customFormat="1" ht="34.5" customHeight="1" thickBot="1" x14ac:dyDescent="0.25">
      <c r="A6" s="34" t="s">
        <v>1</v>
      </c>
      <c r="B6" s="55" t="s">
        <v>53</v>
      </c>
      <c r="C6" s="56" t="s">
        <v>54</v>
      </c>
      <c r="D6" s="57" t="s">
        <v>59</v>
      </c>
      <c r="E6" s="44" t="s">
        <v>55</v>
      </c>
      <c r="F6" s="57" t="s">
        <v>56</v>
      </c>
    </row>
  </sheetData>
  <phoneticPr fontId="2" type="noConversion"/>
  <pageMargins left="0.75" right="0.75" top="1" bottom="1" header="0.5" footer="0.5"/>
  <pageSetup paperSize="9" scale="86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Уланова Галина Николаевна</dc:creator>
  <cp:lastModifiedBy>Уланова Галина Николаевна</cp:lastModifiedBy>
  <cp:lastPrinted>2006-09-18T11:08:43Z</cp:lastPrinted>
  <dcterms:created xsi:type="dcterms:W3CDTF">2006-01-12T11:13:46Z</dcterms:created>
  <dcterms:modified xsi:type="dcterms:W3CDTF">2024-06-26T05:38:52Z</dcterms:modified>
</cp:coreProperties>
</file>