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77" i="3" l="1"/>
  <c r="J77" i="3"/>
  <c r="I77" i="3"/>
  <c r="K76" i="3"/>
  <c r="J76" i="3"/>
  <c r="I76" i="3"/>
  <c r="E77" i="3"/>
  <c r="D77" i="3"/>
  <c r="C77" i="3"/>
  <c r="E76" i="3"/>
  <c r="D76" i="3"/>
  <c r="C76" i="3"/>
  <c r="N76" i="3"/>
  <c r="M76" i="3"/>
  <c r="I78" i="3"/>
  <c r="I79" i="3" s="1"/>
  <c r="D78" i="3" l="1"/>
  <c r="D79" i="3" s="1"/>
  <c r="J78" i="3"/>
  <c r="J79" i="3" s="1"/>
  <c r="J81" i="3" s="1"/>
  <c r="C78" i="3"/>
  <c r="C79" i="3" s="1"/>
  <c r="K78" i="3"/>
  <c r="K79" i="3" s="1"/>
  <c r="K80" i="3" s="1"/>
  <c r="N77" i="3"/>
  <c r="M77" i="3"/>
  <c r="L77" i="3"/>
  <c r="C80" i="3"/>
  <c r="C81" i="3"/>
  <c r="J80" i="3"/>
  <c r="K81" i="3"/>
  <c r="I80" i="3"/>
  <c r="I81" i="3"/>
  <c r="D81" i="3"/>
  <c r="D80" i="3"/>
  <c r="E78" i="3"/>
  <c r="E79" i="3" s="1"/>
  <c r="L76" i="3"/>
  <c r="E81" i="3" l="1"/>
  <c r="E80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<sst xmlns="http://schemas.openxmlformats.org/spreadsheetml/2006/main" count="190" uniqueCount="88">
  <si>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</si>
  <si>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</si>
  <si>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</si>
  <si>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</si>
  <si>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</si>
  <si>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</si>
  <si>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</si>
  <si>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</si>
  <si>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</si>
  <si>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</si>
  <si>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</si>
  <si>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</si>
  <si>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</si>
  <si>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</si>
  <si>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</si>
  <si>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</si>
  <si>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</si>
  <si>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</si>
  <si>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</si>
  <si>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</si>
  <si>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</si>
  <si>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</si>
  <si>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</si>
  <si>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</si>
  <si>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</si>
  <si>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</si>
  <si>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</si>
  <si>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</si>
  <si>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</si>
  <si>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</si>
  <si>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</si>
  <si>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</si>
  <si>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</si>
  <si>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</si>
  <si>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</si>
  <si>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</si>
  <si>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</si>
  <si>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</si>
  <si>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110 кВ Загородная</t>
  </si>
  <si>
    <t xml:space="preserve"> 0,4 Загородная ТСН 1 ао</t>
  </si>
  <si>
    <t xml:space="preserve"> 0,4 Загородная ТСН 1 ао RS</t>
  </si>
  <si>
    <t xml:space="preserve"> 0,4 Загородная ТСН 2 ао</t>
  </si>
  <si>
    <t xml:space="preserve"> 0,4 Загородная ТСН 2 ао RS</t>
  </si>
  <si>
    <t xml:space="preserve"> 10 Загородная Т 1 ап</t>
  </si>
  <si>
    <t xml:space="preserve"> 10 Загородная Т 1 ап RS</t>
  </si>
  <si>
    <t xml:space="preserve"> 10 Загородная Т 2 ап</t>
  </si>
  <si>
    <t xml:space="preserve"> 10 Загородная Т 2 ап RS</t>
  </si>
  <si>
    <t xml:space="preserve"> 10 Загородная-Оч.Бараново ао RS</t>
  </si>
  <si>
    <t xml:space="preserve"> 10 Загородная-Парфеново ао RS</t>
  </si>
  <si>
    <t xml:space="preserve"> 10 Загородная-Свинофабрика 1 ао RS</t>
  </si>
  <si>
    <t xml:space="preserve"> 10 Загородная-Свинофабрика 2 ао RS</t>
  </si>
  <si>
    <t xml:space="preserve"> 10 Загородная-Свинофабрика 3 ао RS</t>
  </si>
  <si>
    <t xml:space="preserve"> 10 Загородная-Свинофабрика 4 ао RS</t>
  </si>
  <si>
    <t xml:space="preserve"> 10 Загородная-Солманский ао RS</t>
  </si>
  <si>
    <t xml:space="preserve"> 10 Загородная-Тепличный 1 ао RS</t>
  </si>
  <si>
    <t xml:space="preserve"> 10 Загородная-Тепличный 2 ао RS</t>
  </si>
  <si>
    <t xml:space="preserve"> 10 Загородная-Тоншалово 2 ао RS</t>
  </si>
  <si>
    <t/>
  </si>
  <si>
    <t>реактивная энергия</t>
  </si>
  <si>
    <t>Т-1</t>
  </si>
  <si>
    <t>Т-2</t>
  </si>
  <si>
    <t>Двухобмоточный тр-р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</si>
  <si>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</si>
  <si>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</si>
  <si>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</si>
  <si>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</si>
  <si>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</si>
  <si>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</si>
  <si>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ΔP xx, кВт</t>
  </si>
  <si>
    <t>Потери короткого замыкания</t>
  </si>
  <si>
    <t>ΔP кз, кВт</t>
  </si>
  <si>
    <t>Ток холостого хода</t>
  </si>
  <si>
    <t>I x, %</t>
  </si>
  <si>
    <t>Напряжение короткого замыкания</t>
  </si>
  <si>
    <t>U к, %</t>
  </si>
  <si>
    <t>Нагрузочная мощность</t>
  </si>
  <si>
    <t>Р н, кВт</t>
  </si>
  <si>
    <t>P</t>
  </si>
  <si>
    <t>Q н, квар</t>
  </si>
  <si>
    <t>Q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</si>
  <si>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</si>
  <si>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</si>
  <si>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</si>
  <si>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</si>
  <si>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</si>
  <si>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</si>
  <si>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</si>
  <si>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трансформаторах  в режимный день 19.06.2019  по  ПС Загородная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</si>
</sst>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9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165" fontId="2" fillId="0" borderId="0" xfId="0" applyNumberFormat="1" applyFont="1"/>
    <xf numFmtId="0" fontId="13" fillId="0" borderId="0" xfId="0" applyFont="1"/>
    <xf numFmtId="0" fontId="13" fillId="0" borderId="2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4" fontId="0" fillId="0" borderId="26" xfId="0" applyNumberFormat="1" applyBorder="1" applyAlignment="1">
      <alignment horizontal="center" vertical="center"/>
    </xf>
    <xf numFmtId="1" fontId="0" fillId="0" borderId="26" xfId="0" applyNumberFormat="1" applyBorder="1" applyAlignment="1">
      <alignment horizontal="center" vertical="center"/>
    </xf>
    <xf numFmtId="4" fontId="3" fillId="0" borderId="0" xfId="0" applyNumberFormat="1" applyFont="1"/>
    <xf numFmtId="2" fontId="0" fillId="4" borderId="26" xfId="0" applyNumberFormat="1" applyFill="1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center" vertical="center" wrapText="1"/>
    </xf>
    <xf numFmtId="2" fontId="0" fillId="4" borderId="35" xfId="0" applyNumberFormat="1" applyFill="1" applyBorder="1" applyAlignment="1">
      <alignment horizontal="center" vertical="center"/>
    </xf>
    <xf numFmtId="166" fontId="13" fillId="5" borderId="23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0" fontId="13" fillId="3" borderId="28" xfId="0" applyFont="1" applyFill="1" applyBorder="1" applyAlignment="1">
      <alignment horizontal="center" vertical="center" wrapText="1"/>
    </xf>
    <xf numFmtId="166" fontId="13" fillId="5" borderId="29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12" fillId="0" borderId="30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13" fillId="2" borderId="31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33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4" fontId="2" fillId="0" borderId="23" xfId="0" applyNumberFormat="1" applyFont="1" applyFill="1" applyBorder="1"/>
    <xf numFmtId="165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4" fontId="2" fillId="0" borderId="26" xfId="0" applyNumberFormat="1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4" fontId="2" fillId="0" borderId="29" xfId="0" applyNumberFormat="1" applyFont="1" applyFill="1" applyBorder="1"/>
    <xf numFmtId="4" fontId="3" fillId="0" borderId="0" xfId="0" applyNumberFormat="1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1"/>
  <sheetViews>
    <sheetView tabSelected="1" workbookViewId="0">
      <pane xSplit="1" ySplit="6" topLeftCell="O7" activePane="bottomRight" state="frozen"/>
      <selection pane="topRight" activeCell="B1" sqref="B1"/>
      <selection pane="bottomLeft" activeCell="A7" sqref="A7"/>
      <selection pane="bottomRight" activeCell="O2" sqref="O2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34" t="s">
        <v>36</v>
      </c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Загородная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35" t="s">
        <v>37</v>
      </c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1" t="s">
        <v>56</v>
      </c>
      <c r="T6" s="138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s="131" customFormat="1" x14ac:dyDescent="0.2">
      <c r="A7" s="126" t="s">
        <v>3</v>
      </c>
      <c r="B7" s="127">
        <v>0.54400000000000004</v>
      </c>
      <c r="C7" s="127">
        <v>0.54400000000000004</v>
      </c>
      <c r="D7" s="127">
        <v>0</v>
      </c>
      <c r="E7" s="127">
        <v>0</v>
      </c>
      <c r="F7" s="127">
        <v>296</v>
      </c>
      <c r="G7" s="127">
        <v>296</v>
      </c>
      <c r="H7" s="127">
        <v>436</v>
      </c>
      <c r="I7" s="127">
        <v>434</v>
      </c>
      <c r="J7" s="127">
        <v>0</v>
      </c>
      <c r="K7" s="127">
        <v>34.800000000000004</v>
      </c>
      <c r="L7" s="127">
        <v>0</v>
      </c>
      <c r="M7" s="127">
        <v>0</v>
      </c>
      <c r="N7" s="127">
        <v>0</v>
      </c>
      <c r="O7" s="127">
        <v>8.8000000000000007</v>
      </c>
      <c r="P7" s="127">
        <v>292.8</v>
      </c>
      <c r="Q7" s="127">
        <v>3.6</v>
      </c>
      <c r="R7" s="127">
        <v>6.6000000000000005</v>
      </c>
      <c r="S7" s="128">
        <v>386.40000000000003</v>
      </c>
      <c r="T7" s="129"/>
      <c r="U7" s="130"/>
      <c r="V7" s="130"/>
      <c r="W7" s="130"/>
      <c r="X7" s="130"/>
      <c r="Y7" s="130"/>
      <c r="Z7" s="130"/>
      <c r="AA7" s="130"/>
      <c r="AB7" s="130"/>
      <c r="AC7" s="130"/>
      <c r="AD7" s="130"/>
      <c r="AE7" s="130"/>
      <c r="AF7" s="130"/>
      <c r="AG7" s="130"/>
      <c r="AH7" s="130"/>
      <c r="AI7" s="130"/>
      <c r="AJ7" s="130"/>
      <c r="AK7" s="130"/>
      <c r="AL7" s="130"/>
      <c r="AM7" s="130"/>
      <c r="AN7" s="130"/>
      <c r="AO7" s="130"/>
      <c r="AP7" s="130"/>
      <c r="AQ7" s="130"/>
      <c r="AR7" s="130"/>
      <c r="AS7" s="130"/>
      <c r="AT7" s="130"/>
      <c r="AU7" s="130"/>
      <c r="AV7" s="130"/>
      <c r="AW7" s="130"/>
      <c r="AX7" s="130"/>
      <c r="AY7" s="130"/>
      <c r="AZ7" s="130"/>
      <c r="BA7" s="130"/>
      <c r="BB7" s="130"/>
    </row>
    <row r="8" spans="1:54" s="131" customFormat="1" x14ac:dyDescent="0.2">
      <c r="A8" s="132" t="s">
        <v>4</v>
      </c>
      <c r="B8" s="133">
        <v>0.54400000000000004</v>
      </c>
      <c r="C8" s="133">
        <v>0.54400000000000004</v>
      </c>
      <c r="D8" s="133">
        <v>0</v>
      </c>
      <c r="E8" s="133">
        <v>0</v>
      </c>
      <c r="F8" s="133">
        <v>272</v>
      </c>
      <c r="G8" s="133">
        <v>272</v>
      </c>
      <c r="H8" s="133">
        <v>404</v>
      </c>
      <c r="I8" s="133">
        <v>404</v>
      </c>
      <c r="J8" s="133">
        <v>0</v>
      </c>
      <c r="K8" s="133">
        <v>33.200000000000003</v>
      </c>
      <c r="L8" s="133">
        <v>0</v>
      </c>
      <c r="M8" s="133">
        <v>0</v>
      </c>
      <c r="N8" s="133">
        <v>0</v>
      </c>
      <c r="O8" s="133">
        <v>8.8000000000000007</v>
      </c>
      <c r="P8" s="133">
        <v>271.2</v>
      </c>
      <c r="Q8" s="133">
        <v>3</v>
      </c>
      <c r="R8" s="133">
        <v>6</v>
      </c>
      <c r="S8" s="134">
        <v>358.8</v>
      </c>
      <c r="T8" s="129"/>
      <c r="U8" s="130"/>
      <c r="V8" s="130"/>
      <c r="W8" s="130"/>
      <c r="X8" s="130"/>
      <c r="Y8" s="130"/>
      <c r="Z8" s="130"/>
      <c r="AA8" s="130"/>
      <c r="AB8" s="130"/>
      <c r="AC8" s="130"/>
      <c r="AD8" s="130"/>
      <c r="AE8" s="130"/>
      <c r="AF8" s="130"/>
      <c r="AG8" s="130"/>
      <c r="AH8" s="130"/>
      <c r="AI8" s="130"/>
      <c r="AJ8" s="130"/>
      <c r="AK8" s="130"/>
      <c r="AL8" s="130"/>
      <c r="AM8" s="130"/>
      <c r="AN8" s="130"/>
      <c r="AO8" s="130"/>
      <c r="AP8" s="130"/>
      <c r="AQ8" s="130"/>
      <c r="AR8" s="130"/>
      <c r="AS8" s="130"/>
      <c r="AT8" s="130"/>
      <c r="AU8" s="130"/>
      <c r="AV8" s="130"/>
      <c r="AW8" s="130"/>
      <c r="AX8" s="130"/>
      <c r="AY8" s="130"/>
      <c r="AZ8" s="130"/>
      <c r="BA8" s="130"/>
      <c r="BB8" s="130"/>
    </row>
    <row r="9" spans="1:54" s="131" customFormat="1" x14ac:dyDescent="0.2">
      <c r="A9" s="132" t="s">
        <v>5</v>
      </c>
      <c r="B9" s="133">
        <v>0.54400000000000004</v>
      </c>
      <c r="C9" s="133">
        <v>0.54400000000000004</v>
      </c>
      <c r="D9" s="133">
        <v>0</v>
      </c>
      <c r="E9" s="133">
        <v>0</v>
      </c>
      <c r="F9" s="133">
        <v>244</v>
      </c>
      <c r="G9" s="133">
        <v>242</v>
      </c>
      <c r="H9" s="133">
        <v>356</v>
      </c>
      <c r="I9" s="133">
        <v>356</v>
      </c>
      <c r="J9" s="133">
        <v>0</v>
      </c>
      <c r="K9" s="133">
        <v>4.4000000000000004</v>
      </c>
      <c r="L9" s="133">
        <v>0</v>
      </c>
      <c r="M9" s="133">
        <v>0</v>
      </c>
      <c r="N9" s="133">
        <v>0</v>
      </c>
      <c r="O9" s="133">
        <v>8</v>
      </c>
      <c r="P9" s="133">
        <v>238.8</v>
      </c>
      <c r="Q9" s="133">
        <v>3.6</v>
      </c>
      <c r="R9" s="133">
        <v>6.6000000000000005</v>
      </c>
      <c r="S9" s="134">
        <v>340.40000000000003</v>
      </c>
      <c r="T9" s="129"/>
      <c r="U9" s="130"/>
      <c r="V9" s="130"/>
      <c r="W9" s="130"/>
      <c r="X9" s="130"/>
      <c r="Y9" s="130"/>
      <c r="Z9" s="130"/>
      <c r="AA9" s="130"/>
      <c r="AB9" s="130"/>
      <c r="AC9" s="130"/>
      <c r="AD9" s="130"/>
      <c r="AE9" s="130"/>
      <c r="AF9" s="130"/>
      <c r="AG9" s="130"/>
      <c r="AH9" s="130"/>
      <c r="AI9" s="130"/>
      <c r="AJ9" s="130"/>
      <c r="AK9" s="130"/>
      <c r="AL9" s="130"/>
      <c r="AM9" s="130"/>
      <c r="AN9" s="130"/>
      <c r="AO9" s="130"/>
      <c r="AP9" s="130"/>
      <c r="AQ9" s="130"/>
      <c r="AR9" s="130"/>
      <c r="AS9" s="130"/>
      <c r="AT9" s="130"/>
      <c r="AU9" s="130"/>
      <c r="AV9" s="130"/>
      <c r="AW9" s="130"/>
      <c r="AX9" s="130"/>
      <c r="AY9" s="130"/>
      <c r="AZ9" s="130"/>
      <c r="BA9" s="130"/>
      <c r="BB9" s="130"/>
    </row>
    <row r="10" spans="1:54" s="131" customFormat="1" x14ac:dyDescent="0.2">
      <c r="A10" s="132" t="s">
        <v>6</v>
      </c>
      <c r="B10" s="133">
        <v>0.54400000000000004</v>
      </c>
      <c r="C10" s="133">
        <v>0.54400000000000004</v>
      </c>
      <c r="D10" s="133">
        <v>0</v>
      </c>
      <c r="E10" s="133">
        <v>0</v>
      </c>
      <c r="F10" s="133">
        <v>184</v>
      </c>
      <c r="G10" s="133">
        <v>184</v>
      </c>
      <c r="H10" s="133">
        <v>340</v>
      </c>
      <c r="I10" s="133">
        <v>340</v>
      </c>
      <c r="J10" s="133">
        <v>0</v>
      </c>
      <c r="K10" s="133">
        <v>2.8000000000000003</v>
      </c>
      <c r="L10" s="133">
        <v>0</v>
      </c>
      <c r="M10" s="133">
        <v>0</v>
      </c>
      <c r="N10" s="133">
        <v>0</v>
      </c>
      <c r="O10" s="133">
        <v>8</v>
      </c>
      <c r="P10" s="133">
        <v>180.6</v>
      </c>
      <c r="Q10" s="133">
        <v>3</v>
      </c>
      <c r="R10" s="133">
        <v>6.6000000000000005</v>
      </c>
      <c r="S10" s="134">
        <v>325.2</v>
      </c>
      <c r="T10" s="129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  <c r="AI10" s="130"/>
      <c r="AJ10" s="130"/>
      <c r="AK10" s="130"/>
      <c r="AL10" s="130"/>
      <c r="AM10" s="130"/>
      <c r="AN10" s="130"/>
      <c r="AO10" s="130"/>
      <c r="AP10" s="130"/>
      <c r="AQ10" s="130"/>
      <c r="AR10" s="130"/>
      <c r="AS10" s="130"/>
      <c r="AT10" s="130"/>
      <c r="AU10" s="130"/>
      <c r="AV10" s="130"/>
      <c r="AW10" s="130"/>
      <c r="AX10" s="130"/>
      <c r="AY10" s="130"/>
      <c r="AZ10" s="130"/>
      <c r="BA10" s="130"/>
      <c r="BB10" s="130"/>
    </row>
    <row r="11" spans="1:54" s="131" customFormat="1" x14ac:dyDescent="0.2">
      <c r="A11" s="132" t="s">
        <v>7</v>
      </c>
      <c r="B11" s="133">
        <v>0.54400000000000004</v>
      </c>
      <c r="C11" s="133">
        <v>0.54400000000000004</v>
      </c>
      <c r="D11" s="133">
        <v>0</v>
      </c>
      <c r="E11" s="133">
        <v>0</v>
      </c>
      <c r="F11" s="133">
        <v>180</v>
      </c>
      <c r="G11" s="133">
        <v>180</v>
      </c>
      <c r="H11" s="133">
        <v>348</v>
      </c>
      <c r="I11" s="133">
        <v>348</v>
      </c>
      <c r="J11" s="133">
        <v>0</v>
      </c>
      <c r="K11" s="133">
        <v>2.8000000000000003</v>
      </c>
      <c r="L11" s="133">
        <v>0</v>
      </c>
      <c r="M11" s="133">
        <v>0</v>
      </c>
      <c r="N11" s="133">
        <v>0</v>
      </c>
      <c r="O11" s="133">
        <v>7.2</v>
      </c>
      <c r="P11" s="133">
        <v>178.20000000000002</v>
      </c>
      <c r="Q11" s="133">
        <v>3</v>
      </c>
      <c r="R11" s="133">
        <v>6.6000000000000005</v>
      </c>
      <c r="S11" s="134">
        <v>333.6</v>
      </c>
      <c r="T11" s="129"/>
      <c r="U11" s="130"/>
      <c r="V11" s="130"/>
      <c r="W11" s="130"/>
      <c r="X11" s="130"/>
      <c r="Y11" s="130"/>
      <c r="Z11" s="130"/>
      <c r="AA11" s="130"/>
      <c r="AB11" s="130"/>
      <c r="AC11" s="130"/>
      <c r="AD11" s="130"/>
      <c r="AE11" s="130"/>
      <c r="AF11" s="130"/>
      <c r="AG11" s="130"/>
      <c r="AH11" s="130"/>
      <c r="AI11" s="130"/>
      <c r="AJ11" s="130"/>
      <c r="AK11" s="130"/>
      <c r="AL11" s="130"/>
      <c r="AM11" s="130"/>
      <c r="AN11" s="130"/>
      <c r="AO11" s="130"/>
      <c r="AP11" s="130"/>
      <c r="AQ11" s="130"/>
      <c r="AR11" s="130"/>
      <c r="AS11" s="130"/>
      <c r="AT11" s="130"/>
      <c r="AU11" s="130"/>
      <c r="AV11" s="130"/>
      <c r="AW11" s="130"/>
      <c r="AX11" s="130"/>
      <c r="AY11" s="130"/>
      <c r="AZ11" s="130"/>
      <c r="BA11" s="130"/>
      <c r="BB11" s="130"/>
    </row>
    <row r="12" spans="1:54" s="131" customFormat="1" x14ac:dyDescent="0.2">
      <c r="A12" s="132" t="s">
        <v>8</v>
      </c>
      <c r="B12" s="133">
        <v>0.54400000000000004</v>
      </c>
      <c r="C12" s="133">
        <v>0.54400000000000004</v>
      </c>
      <c r="D12" s="133">
        <v>0</v>
      </c>
      <c r="E12" s="133">
        <v>0</v>
      </c>
      <c r="F12" s="133">
        <v>208</v>
      </c>
      <c r="G12" s="133">
        <v>210</v>
      </c>
      <c r="H12" s="133">
        <v>396</v>
      </c>
      <c r="I12" s="133">
        <v>398</v>
      </c>
      <c r="J12" s="133">
        <v>0</v>
      </c>
      <c r="K12" s="133">
        <v>2.4</v>
      </c>
      <c r="L12" s="133">
        <v>0</v>
      </c>
      <c r="M12" s="133">
        <v>0</v>
      </c>
      <c r="N12" s="133">
        <v>0</v>
      </c>
      <c r="O12" s="133">
        <v>6.4</v>
      </c>
      <c r="P12" s="133">
        <v>207</v>
      </c>
      <c r="Q12" s="133">
        <v>3</v>
      </c>
      <c r="R12" s="133">
        <v>6</v>
      </c>
      <c r="S12" s="134">
        <v>384.8</v>
      </c>
      <c r="T12" s="129"/>
      <c r="U12" s="130"/>
      <c r="V12" s="130"/>
      <c r="W12" s="130"/>
      <c r="X12" s="130"/>
      <c r="Y12" s="130"/>
      <c r="Z12" s="130"/>
      <c r="AA12" s="130"/>
      <c r="AB12" s="130"/>
      <c r="AC12" s="130"/>
      <c r="AD12" s="130"/>
      <c r="AE12" s="130"/>
      <c r="AF12" s="130"/>
      <c r="AG12" s="130"/>
      <c r="AH12" s="130"/>
      <c r="AI12" s="130"/>
      <c r="AJ12" s="130"/>
      <c r="AK12" s="130"/>
      <c r="AL12" s="130"/>
      <c r="AM12" s="130"/>
      <c r="AN12" s="130"/>
      <c r="AO12" s="130"/>
      <c r="AP12" s="130"/>
      <c r="AQ12" s="130"/>
      <c r="AR12" s="130"/>
      <c r="AS12" s="130"/>
      <c r="AT12" s="130"/>
      <c r="AU12" s="130"/>
      <c r="AV12" s="130"/>
      <c r="AW12" s="130"/>
      <c r="AX12" s="130"/>
      <c r="AY12" s="130"/>
      <c r="AZ12" s="130"/>
      <c r="BA12" s="130"/>
      <c r="BB12" s="130"/>
    </row>
    <row r="13" spans="1:54" s="131" customFormat="1" x14ac:dyDescent="0.2">
      <c r="A13" s="132" t="s">
        <v>9</v>
      </c>
      <c r="B13" s="133">
        <v>0.54400000000000004</v>
      </c>
      <c r="C13" s="133">
        <v>0.54400000000000004</v>
      </c>
      <c r="D13" s="133">
        <v>0</v>
      </c>
      <c r="E13" s="133">
        <v>0</v>
      </c>
      <c r="F13" s="133">
        <v>256</v>
      </c>
      <c r="G13" s="133">
        <v>256</v>
      </c>
      <c r="H13" s="133">
        <v>460</v>
      </c>
      <c r="I13" s="133">
        <v>458</v>
      </c>
      <c r="J13" s="133">
        <v>0</v>
      </c>
      <c r="K13" s="133">
        <v>5.2</v>
      </c>
      <c r="L13" s="133">
        <v>0</v>
      </c>
      <c r="M13" s="133">
        <v>0</v>
      </c>
      <c r="N13" s="133">
        <v>0</v>
      </c>
      <c r="O13" s="133">
        <v>7.2</v>
      </c>
      <c r="P13" s="133">
        <v>253.20000000000002</v>
      </c>
      <c r="Q13" s="133">
        <v>3.6</v>
      </c>
      <c r="R13" s="133">
        <v>6.6000000000000005</v>
      </c>
      <c r="S13" s="134">
        <v>441.6</v>
      </c>
      <c r="T13" s="129"/>
      <c r="U13" s="130"/>
      <c r="V13" s="130"/>
      <c r="W13" s="130"/>
      <c r="X13" s="130"/>
      <c r="Y13" s="130"/>
      <c r="Z13" s="130"/>
      <c r="AA13" s="130"/>
      <c r="AB13" s="130"/>
      <c r="AC13" s="130"/>
      <c r="AD13" s="130"/>
      <c r="AE13" s="130"/>
      <c r="AF13" s="130"/>
      <c r="AG13" s="130"/>
      <c r="AH13" s="130"/>
      <c r="AI13" s="130"/>
      <c r="AJ13" s="130"/>
      <c r="AK13" s="130"/>
      <c r="AL13" s="130"/>
      <c r="AM13" s="130"/>
      <c r="AN13" s="130"/>
      <c r="AO13" s="130"/>
      <c r="AP13" s="130"/>
      <c r="AQ13" s="130"/>
      <c r="AR13" s="130"/>
      <c r="AS13" s="130"/>
      <c r="AT13" s="130"/>
      <c r="AU13" s="130"/>
      <c r="AV13" s="130"/>
      <c r="AW13" s="130"/>
      <c r="AX13" s="130"/>
      <c r="AY13" s="130"/>
      <c r="AZ13" s="130"/>
      <c r="BA13" s="130"/>
      <c r="BB13" s="130"/>
    </row>
    <row r="14" spans="1:54" s="131" customFormat="1" x14ac:dyDescent="0.2">
      <c r="A14" s="132" t="s">
        <v>10</v>
      </c>
      <c r="B14" s="133">
        <v>0.54400000000000004</v>
      </c>
      <c r="C14" s="133">
        <v>0.54400000000000004</v>
      </c>
      <c r="D14" s="133">
        <v>0</v>
      </c>
      <c r="E14" s="133">
        <v>0</v>
      </c>
      <c r="F14" s="133">
        <v>284</v>
      </c>
      <c r="G14" s="133">
        <v>282</v>
      </c>
      <c r="H14" s="133">
        <v>496</v>
      </c>
      <c r="I14" s="133">
        <v>496</v>
      </c>
      <c r="J14" s="133">
        <v>0</v>
      </c>
      <c r="K14" s="133">
        <v>5.6000000000000005</v>
      </c>
      <c r="L14" s="133">
        <v>0</v>
      </c>
      <c r="M14" s="133">
        <v>0</v>
      </c>
      <c r="N14" s="133">
        <v>0</v>
      </c>
      <c r="O14" s="133">
        <v>5.6000000000000005</v>
      </c>
      <c r="P14" s="133">
        <v>279.60000000000002</v>
      </c>
      <c r="Q14" s="133">
        <v>3</v>
      </c>
      <c r="R14" s="133">
        <v>7.2</v>
      </c>
      <c r="S14" s="134">
        <v>480.40000000000003</v>
      </c>
      <c r="T14" s="129"/>
      <c r="U14" s="130"/>
      <c r="V14" s="130"/>
      <c r="W14" s="130"/>
      <c r="X14" s="130"/>
      <c r="Y14" s="130"/>
      <c r="Z14" s="130"/>
      <c r="AA14" s="130"/>
      <c r="AB14" s="130"/>
      <c r="AC14" s="130"/>
      <c r="AD14" s="130"/>
      <c r="AE14" s="130"/>
      <c r="AF14" s="130"/>
      <c r="AG14" s="130"/>
      <c r="AH14" s="130"/>
      <c r="AI14" s="130"/>
      <c r="AJ14" s="130"/>
      <c r="AK14" s="130"/>
      <c r="AL14" s="130"/>
      <c r="AM14" s="130"/>
      <c r="AN14" s="130"/>
      <c r="AO14" s="130"/>
      <c r="AP14" s="130"/>
      <c r="AQ14" s="130"/>
      <c r="AR14" s="130"/>
      <c r="AS14" s="130"/>
      <c r="AT14" s="130"/>
      <c r="AU14" s="130"/>
      <c r="AV14" s="130"/>
      <c r="AW14" s="130"/>
      <c r="AX14" s="130"/>
      <c r="AY14" s="130"/>
      <c r="AZ14" s="130"/>
      <c r="BA14" s="130"/>
      <c r="BB14" s="130"/>
    </row>
    <row r="15" spans="1:54" s="131" customFormat="1" x14ac:dyDescent="0.2">
      <c r="A15" s="132" t="s">
        <v>11</v>
      </c>
      <c r="B15" s="133">
        <v>0.54400000000000004</v>
      </c>
      <c r="C15" s="133">
        <v>0.54400000000000004</v>
      </c>
      <c r="D15" s="133">
        <v>0</v>
      </c>
      <c r="E15" s="133">
        <v>0</v>
      </c>
      <c r="F15" s="133">
        <v>320</v>
      </c>
      <c r="G15" s="133">
        <v>322</v>
      </c>
      <c r="H15" s="133">
        <v>536</v>
      </c>
      <c r="I15" s="133">
        <v>536</v>
      </c>
      <c r="J15" s="133">
        <v>0</v>
      </c>
      <c r="K15" s="133">
        <v>4.4000000000000004</v>
      </c>
      <c r="L15" s="133">
        <v>0</v>
      </c>
      <c r="M15" s="133">
        <v>0</v>
      </c>
      <c r="N15" s="133">
        <v>0</v>
      </c>
      <c r="O15" s="133">
        <v>6.4</v>
      </c>
      <c r="P15" s="133">
        <v>313.8</v>
      </c>
      <c r="Q15" s="133">
        <v>10.8</v>
      </c>
      <c r="R15" s="133">
        <v>8.4</v>
      </c>
      <c r="S15" s="134">
        <v>520.4</v>
      </c>
      <c r="T15" s="129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  <c r="BB15" s="130"/>
    </row>
    <row r="16" spans="1:54" s="131" customFormat="1" x14ac:dyDescent="0.2">
      <c r="A16" s="132" t="s">
        <v>12</v>
      </c>
      <c r="B16" s="133">
        <v>0.54400000000000004</v>
      </c>
      <c r="C16" s="133">
        <v>0.52800000000000002</v>
      </c>
      <c r="D16" s="133">
        <v>0</v>
      </c>
      <c r="E16" s="133">
        <v>0</v>
      </c>
      <c r="F16" s="133">
        <v>368</v>
      </c>
      <c r="G16" s="133">
        <v>366</v>
      </c>
      <c r="H16" s="133">
        <v>556</v>
      </c>
      <c r="I16" s="133">
        <v>556</v>
      </c>
      <c r="J16" s="133">
        <v>0</v>
      </c>
      <c r="K16" s="133">
        <v>3.6</v>
      </c>
      <c r="L16" s="133">
        <v>0</v>
      </c>
      <c r="M16" s="133">
        <v>0</v>
      </c>
      <c r="N16" s="133">
        <v>0</v>
      </c>
      <c r="O16" s="133">
        <v>6.4</v>
      </c>
      <c r="P16" s="133">
        <v>354</v>
      </c>
      <c r="Q16" s="133">
        <v>13.200000000000001</v>
      </c>
      <c r="R16" s="133">
        <v>10.200000000000001</v>
      </c>
      <c r="S16" s="134">
        <v>538.79999999999995</v>
      </c>
      <c r="T16" s="129"/>
      <c r="U16" s="130"/>
      <c r="V16" s="130"/>
      <c r="W16" s="130"/>
      <c r="X16" s="130"/>
      <c r="Y16" s="130"/>
      <c r="Z16" s="130"/>
      <c r="AA16" s="130"/>
      <c r="AB16" s="130"/>
      <c r="AC16" s="130"/>
      <c r="AD16" s="130"/>
      <c r="AE16" s="130"/>
      <c r="AF16" s="130"/>
      <c r="AG16" s="130"/>
      <c r="AH16" s="130"/>
      <c r="AI16" s="130"/>
      <c r="AJ16" s="130"/>
      <c r="AK16" s="130"/>
      <c r="AL16" s="130"/>
      <c r="AM16" s="130"/>
      <c r="AN16" s="130"/>
      <c r="AO16" s="130"/>
      <c r="AP16" s="130"/>
      <c r="AQ16" s="130"/>
      <c r="AR16" s="130"/>
      <c r="AS16" s="130"/>
      <c r="AT16" s="130"/>
      <c r="AU16" s="130"/>
      <c r="AV16" s="130"/>
      <c r="AW16" s="130"/>
      <c r="AX16" s="130"/>
      <c r="AY16" s="130"/>
      <c r="AZ16" s="130"/>
      <c r="BA16" s="130"/>
      <c r="BB16" s="130"/>
    </row>
    <row r="17" spans="1:54" s="131" customFormat="1" x14ac:dyDescent="0.2">
      <c r="A17" s="132" t="s">
        <v>13</v>
      </c>
      <c r="B17" s="133">
        <v>0.54400000000000004</v>
      </c>
      <c r="C17" s="133">
        <v>0.54400000000000004</v>
      </c>
      <c r="D17" s="133">
        <v>0</v>
      </c>
      <c r="E17" s="133">
        <v>0</v>
      </c>
      <c r="F17" s="133">
        <v>372</v>
      </c>
      <c r="G17" s="133">
        <v>372</v>
      </c>
      <c r="H17" s="133">
        <v>556</v>
      </c>
      <c r="I17" s="133">
        <v>558</v>
      </c>
      <c r="J17" s="133">
        <v>0</v>
      </c>
      <c r="K17" s="133">
        <v>3.6</v>
      </c>
      <c r="L17" s="133">
        <v>0</v>
      </c>
      <c r="M17" s="133">
        <v>0</v>
      </c>
      <c r="N17" s="133">
        <v>0</v>
      </c>
      <c r="O17" s="133">
        <v>6.4</v>
      </c>
      <c r="P17" s="133">
        <v>365.40000000000003</v>
      </c>
      <c r="Q17" s="133">
        <v>9</v>
      </c>
      <c r="R17" s="133">
        <v>9.6</v>
      </c>
      <c r="S17" s="134">
        <v>542.79999999999995</v>
      </c>
      <c r="T17" s="129"/>
      <c r="U17" s="130"/>
      <c r="V17" s="130"/>
      <c r="W17" s="130"/>
      <c r="X17" s="130"/>
      <c r="Y17" s="130"/>
      <c r="Z17" s="130"/>
      <c r="AA17" s="130"/>
      <c r="AB17" s="130"/>
      <c r="AC17" s="130"/>
      <c r="AD17" s="130"/>
      <c r="AE17" s="130"/>
      <c r="AF17" s="130"/>
      <c r="AG17" s="130"/>
      <c r="AH17" s="130"/>
      <c r="AI17" s="130"/>
      <c r="AJ17" s="130"/>
      <c r="AK17" s="130"/>
      <c r="AL17" s="130"/>
      <c r="AM17" s="130"/>
      <c r="AN17" s="130"/>
      <c r="AO17" s="130"/>
      <c r="AP17" s="130"/>
      <c r="AQ17" s="130"/>
      <c r="AR17" s="130"/>
      <c r="AS17" s="130"/>
      <c r="AT17" s="130"/>
      <c r="AU17" s="130"/>
      <c r="AV17" s="130"/>
      <c r="AW17" s="130"/>
      <c r="AX17" s="130"/>
      <c r="AY17" s="130"/>
      <c r="AZ17" s="130"/>
      <c r="BA17" s="130"/>
      <c r="BB17" s="130"/>
    </row>
    <row r="18" spans="1:54" s="131" customFormat="1" x14ac:dyDescent="0.2">
      <c r="A18" s="132" t="s">
        <v>14</v>
      </c>
      <c r="B18" s="133">
        <v>0.54400000000000004</v>
      </c>
      <c r="C18" s="133">
        <v>0.54400000000000004</v>
      </c>
      <c r="D18" s="133">
        <v>0</v>
      </c>
      <c r="E18" s="133">
        <v>0</v>
      </c>
      <c r="F18" s="133">
        <v>364</v>
      </c>
      <c r="G18" s="133">
        <v>364</v>
      </c>
      <c r="H18" s="133">
        <v>556</v>
      </c>
      <c r="I18" s="133">
        <v>554</v>
      </c>
      <c r="J18" s="133">
        <v>0</v>
      </c>
      <c r="K18" s="133">
        <v>5.2</v>
      </c>
      <c r="L18" s="133">
        <v>0</v>
      </c>
      <c r="M18" s="133">
        <v>0</v>
      </c>
      <c r="N18" s="133">
        <v>0</v>
      </c>
      <c r="O18" s="133">
        <v>6.4</v>
      </c>
      <c r="P18" s="133">
        <v>357.6</v>
      </c>
      <c r="Q18" s="133">
        <v>8.4</v>
      </c>
      <c r="R18" s="133">
        <v>7.2</v>
      </c>
      <c r="S18" s="134">
        <v>537.20000000000005</v>
      </c>
      <c r="T18" s="129"/>
      <c r="U18" s="130"/>
      <c r="V18" s="130"/>
      <c r="W18" s="130"/>
      <c r="X18" s="130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  <c r="BB18" s="130"/>
    </row>
    <row r="19" spans="1:54" s="131" customFormat="1" x14ac:dyDescent="0.2">
      <c r="A19" s="132" t="s">
        <v>15</v>
      </c>
      <c r="B19" s="133">
        <v>0.54400000000000004</v>
      </c>
      <c r="C19" s="133">
        <v>0.54400000000000004</v>
      </c>
      <c r="D19" s="133">
        <v>0</v>
      </c>
      <c r="E19" s="133">
        <v>0</v>
      </c>
      <c r="F19" s="133">
        <v>368</v>
      </c>
      <c r="G19" s="133">
        <v>368</v>
      </c>
      <c r="H19" s="133">
        <v>564</v>
      </c>
      <c r="I19" s="133">
        <v>564</v>
      </c>
      <c r="J19" s="133">
        <v>0</v>
      </c>
      <c r="K19" s="133">
        <v>5.2</v>
      </c>
      <c r="L19" s="133">
        <v>0</v>
      </c>
      <c r="M19" s="133">
        <v>0</v>
      </c>
      <c r="N19" s="133">
        <v>0</v>
      </c>
      <c r="O19" s="133">
        <v>7.2</v>
      </c>
      <c r="P19" s="133">
        <v>360.6</v>
      </c>
      <c r="Q19" s="133">
        <v>9</v>
      </c>
      <c r="R19" s="133">
        <v>8.4</v>
      </c>
      <c r="S19" s="134">
        <v>547.6</v>
      </c>
      <c r="T19" s="129"/>
      <c r="U19" s="130"/>
      <c r="V19" s="130"/>
      <c r="W19" s="130"/>
      <c r="X19" s="130"/>
      <c r="Y19" s="130"/>
      <c r="Z19" s="130"/>
      <c r="AA19" s="130"/>
      <c r="AB19" s="130"/>
      <c r="AC19" s="130"/>
      <c r="AD19" s="130"/>
      <c r="AE19" s="130"/>
      <c r="AF19" s="130"/>
      <c r="AG19" s="130"/>
      <c r="AH19" s="130"/>
      <c r="AI19" s="130"/>
      <c r="AJ19" s="130"/>
      <c r="AK19" s="130"/>
      <c r="AL19" s="130"/>
      <c r="AM19" s="130"/>
      <c r="AN19" s="130"/>
      <c r="AO19" s="130"/>
      <c r="AP19" s="130"/>
      <c r="AQ19" s="130"/>
      <c r="AR19" s="130"/>
      <c r="AS19" s="130"/>
      <c r="AT19" s="130"/>
      <c r="AU19" s="130"/>
      <c r="AV19" s="130"/>
      <c r="AW19" s="130"/>
      <c r="AX19" s="130"/>
      <c r="AY19" s="130"/>
      <c r="AZ19" s="130"/>
      <c r="BA19" s="130"/>
      <c r="BB19" s="130"/>
    </row>
    <row r="20" spans="1:54" s="131" customFormat="1" x14ac:dyDescent="0.2">
      <c r="A20" s="132" t="s">
        <v>16</v>
      </c>
      <c r="B20" s="133">
        <v>0.54400000000000004</v>
      </c>
      <c r="C20" s="133">
        <v>0.54400000000000004</v>
      </c>
      <c r="D20" s="133">
        <v>0</v>
      </c>
      <c r="E20" s="133">
        <v>0</v>
      </c>
      <c r="F20" s="133">
        <v>352</v>
      </c>
      <c r="G20" s="133">
        <v>352</v>
      </c>
      <c r="H20" s="133">
        <v>576</v>
      </c>
      <c r="I20" s="133">
        <v>576</v>
      </c>
      <c r="J20" s="133">
        <v>0</v>
      </c>
      <c r="K20" s="133">
        <v>4</v>
      </c>
      <c r="L20" s="133">
        <v>0</v>
      </c>
      <c r="M20" s="133">
        <v>0</v>
      </c>
      <c r="N20" s="133">
        <v>0</v>
      </c>
      <c r="O20" s="133">
        <v>6.4</v>
      </c>
      <c r="P20" s="133">
        <v>349.8</v>
      </c>
      <c r="Q20" s="133">
        <v>4.8</v>
      </c>
      <c r="R20" s="133">
        <v>7.8</v>
      </c>
      <c r="S20" s="134">
        <v>562</v>
      </c>
      <c r="T20" s="129"/>
      <c r="U20" s="130"/>
      <c r="V20" s="130"/>
      <c r="W20" s="130"/>
      <c r="X20" s="130"/>
      <c r="Y20" s="130"/>
      <c r="Z20" s="130"/>
      <c r="AA20" s="130"/>
      <c r="AB20" s="130"/>
      <c r="AC20" s="130"/>
      <c r="AD20" s="130"/>
      <c r="AE20" s="130"/>
      <c r="AF20" s="130"/>
      <c r="AG20" s="130"/>
      <c r="AH20" s="130"/>
      <c r="AI20" s="130"/>
      <c r="AJ20" s="130"/>
      <c r="AK20" s="130"/>
      <c r="AL20" s="130"/>
      <c r="AM20" s="130"/>
      <c r="AN20" s="130"/>
      <c r="AO20" s="130"/>
      <c r="AP20" s="130"/>
      <c r="AQ20" s="130"/>
      <c r="AR20" s="130"/>
      <c r="AS20" s="130"/>
      <c r="AT20" s="130"/>
      <c r="AU20" s="130"/>
      <c r="AV20" s="130"/>
      <c r="AW20" s="130"/>
      <c r="AX20" s="130"/>
      <c r="AY20" s="130"/>
      <c r="AZ20" s="130"/>
      <c r="BA20" s="130"/>
      <c r="BB20" s="130"/>
    </row>
    <row r="21" spans="1:54" s="131" customFormat="1" x14ac:dyDescent="0.2">
      <c r="A21" s="132" t="s">
        <v>17</v>
      </c>
      <c r="B21" s="133">
        <v>0.54400000000000004</v>
      </c>
      <c r="C21" s="133">
        <v>0.54400000000000004</v>
      </c>
      <c r="D21" s="133">
        <v>0</v>
      </c>
      <c r="E21" s="133">
        <v>0</v>
      </c>
      <c r="F21" s="133">
        <v>352</v>
      </c>
      <c r="G21" s="133">
        <v>352</v>
      </c>
      <c r="H21" s="133">
        <v>564</v>
      </c>
      <c r="I21" s="133">
        <v>566</v>
      </c>
      <c r="J21" s="133">
        <v>0</v>
      </c>
      <c r="K21" s="133">
        <v>4.4000000000000004</v>
      </c>
      <c r="L21" s="133">
        <v>0</v>
      </c>
      <c r="M21" s="133">
        <v>0</v>
      </c>
      <c r="N21" s="133">
        <v>0</v>
      </c>
      <c r="O21" s="133">
        <v>7.2</v>
      </c>
      <c r="P21" s="133">
        <v>350.40000000000003</v>
      </c>
      <c r="Q21" s="133">
        <v>3.6</v>
      </c>
      <c r="R21" s="133">
        <v>8.4</v>
      </c>
      <c r="S21" s="134">
        <v>548.4</v>
      </c>
      <c r="T21" s="129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</row>
    <row r="22" spans="1:54" s="131" customFormat="1" x14ac:dyDescent="0.2">
      <c r="A22" s="132" t="s">
        <v>18</v>
      </c>
      <c r="B22" s="133">
        <v>0.51200000000000001</v>
      </c>
      <c r="C22" s="133">
        <v>0.52800000000000002</v>
      </c>
      <c r="D22" s="133">
        <v>0</v>
      </c>
      <c r="E22" s="133">
        <v>0</v>
      </c>
      <c r="F22" s="133">
        <v>352</v>
      </c>
      <c r="G22" s="133">
        <v>352</v>
      </c>
      <c r="H22" s="133">
        <v>564</v>
      </c>
      <c r="I22" s="133">
        <v>562</v>
      </c>
      <c r="J22" s="133">
        <v>0</v>
      </c>
      <c r="K22" s="133">
        <v>4</v>
      </c>
      <c r="L22" s="133">
        <v>0</v>
      </c>
      <c r="M22" s="133">
        <v>0</v>
      </c>
      <c r="N22" s="133">
        <v>0</v>
      </c>
      <c r="O22" s="133">
        <v>6.4</v>
      </c>
      <c r="P22" s="133">
        <v>349.8</v>
      </c>
      <c r="Q22" s="133">
        <v>4.8</v>
      </c>
      <c r="R22" s="133">
        <v>9.6</v>
      </c>
      <c r="S22" s="134">
        <v>545.20000000000005</v>
      </c>
      <c r="T22" s="129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130"/>
      <c r="AK22" s="130"/>
      <c r="AL22" s="130"/>
      <c r="AM22" s="130"/>
      <c r="AN22" s="130"/>
      <c r="AO22" s="130"/>
      <c r="AP22" s="130"/>
      <c r="AQ22" s="130"/>
      <c r="AR22" s="130"/>
      <c r="AS22" s="130"/>
      <c r="AT22" s="130"/>
      <c r="AU22" s="130"/>
      <c r="AV22" s="130"/>
      <c r="AW22" s="130"/>
      <c r="AX22" s="130"/>
      <c r="AY22" s="130"/>
      <c r="AZ22" s="130"/>
      <c r="BA22" s="130"/>
      <c r="BB22" s="130"/>
    </row>
    <row r="23" spans="1:54" s="131" customFormat="1" x14ac:dyDescent="0.2">
      <c r="A23" s="132" t="s">
        <v>19</v>
      </c>
      <c r="B23" s="133">
        <v>0.54400000000000004</v>
      </c>
      <c r="C23" s="133">
        <v>0.54400000000000004</v>
      </c>
      <c r="D23" s="133">
        <v>0</v>
      </c>
      <c r="E23" s="133">
        <v>0</v>
      </c>
      <c r="F23" s="133">
        <v>368</v>
      </c>
      <c r="G23" s="133">
        <v>370</v>
      </c>
      <c r="H23" s="133">
        <v>552</v>
      </c>
      <c r="I23" s="133">
        <v>554</v>
      </c>
      <c r="J23" s="133">
        <v>0</v>
      </c>
      <c r="K23" s="133">
        <v>4</v>
      </c>
      <c r="L23" s="133">
        <v>0</v>
      </c>
      <c r="M23" s="133">
        <v>0</v>
      </c>
      <c r="N23" s="133">
        <v>0</v>
      </c>
      <c r="O23" s="133">
        <v>7.2</v>
      </c>
      <c r="P23" s="133">
        <v>367.2</v>
      </c>
      <c r="Q23" s="133">
        <v>5.4</v>
      </c>
      <c r="R23" s="133">
        <v>9</v>
      </c>
      <c r="S23" s="134">
        <v>537.20000000000005</v>
      </c>
      <c r="T23" s="129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30"/>
      <c r="AG23" s="130"/>
      <c r="AH23" s="130"/>
      <c r="AI23" s="130"/>
      <c r="AJ23" s="130"/>
      <c r="AK23" s="130"/>
      <c r="AL23" s="130"/>
      <c r="AM23" s="130"/>
      <c r="AN23" s="130"/>
      <c r="AO23" s="130"/>
      <c r="AP23" s="130"/>
      <c r="AQ23" s="130"/>
      <c r="AR23" s="130"/>
      <c r="AS23" s="130"/>
      <c r="AT23" s="130"/>
      <c r="AU23" s="130"/>
      <c r="AV23" s="130"/>
      <c r="AW23" s="130"/>
      <c r="AX23" s="130"/>
      <c r="AY23" s="130"/>
      <c r="AZ23" s="130"/>
      <c r="BA23" s="130"/>
      <c r="BB23" s="130"/>
    </row>
    <row r="24" spans="1:54" s="131" customFormat="1" x14ac:dyDescent="0.2">
      <c r="A24" s="132" t="s">
        <v>20</v>
      </c>
      <c r="B24" s="133">
        <v>0.54400000000000004</v>
      </c>
      <c r="C24" s="133">
        <v>0.54400000000000004</v>
      </c>
      <c r="D24" s="133">
        <v>0</v>
      </c>
      <c r="E24" s="133">
        <v>0</v>
      </c>
      <c r="F24" s="133">
        <v>380</v>
      </c>
      <c r="G24" s="133">
        <v>378</v>
      </c>
      <c r="H24" s="133">
        <v>548</v>
      </c>
      <c r="I24" s="133">
        <v>546</v>
      </c>
      <c r="J24" s="133">
        <v>0</v>
      </c>
      <c r="K24" s="133">
        <v>4</v>
      </c>
      <c r="L24" s="133">
        <v>0</v>
      </c>
      <c r="M24" s="133">
        <v>0</v>
      </c>
      <c r="N24" s="133">
        <v>0</v>
      </c>
      <c r="O24" s="133">
        <v>8</v>
      </c>
      <c r="P24" s="133">
        <v>372</v>
      </c>
      <c r="Q24" s="133">
        <v>8.4</v>
      </c>
      <c r="R24" s="133">
        <v>7.8</v>
      </c>
      <c r="S24" s="134">
        <v>532</v>
      </c>
      <c r="T24" s="129"/>
      <c r="U24" s="130"/>
      <c r="V24" s="130"/>
      <c r="W24" s="130"/>
      <c r="X24" s="130"/>
      <c r="Y24" s="130"/>
      <c r="Z24" s="130"/>
      <c r="AA24" s="130"/>
      <c r="AB24" s="130"/>
      <c r="AC24" s="130"/>
      <c r="AD24" s="130"/>
      <c r="AE24" s="130"/>
      <c r="AF24" s="130"/>
      <c r="AG24" s="130"/>
      <c r="AH24" s="130"/>
      <c r="AI24" s="130"/>
      <c r="AJ24" s="130"/>
      <c r="AK24" s="130"/>
      <c r="AL24" s="130"/>
      <c r="AM24" s="130"/>
      <c r="AN24" s="130"/>
      <c r="AO24" s="130"/>
      <c r="AP24" s="130"/>
      <c r="AQ24" s="130"/>
      <c r="AR24" s="130"/>
      <c r="AS24" s="130"/>
      <c r="AT24" s="130"/>
      <c r="AU24" s="130"/>
      <c r="AV24" s="130"/>
      <c r="AW24" s="130"/>
      <c r="AX24" s="130"/>
      <c r="AY24" s="130"/>
      <c r="AZ24" s="130"/>
      <c r="BA24" s="130"/>
      <c r="BB24" s="130"/>
    </row>
    <row r="25" spans="1:54" s="131" customFormat="1" x14ac:dyDescent="0.2">
      <c r="A25" s="132" t="s">
        <v>21</v>
      </c>
      <c r="B25" s="133">
        <v>0.54400000000000004</v>
      </c>
      <c r="C25" s="133">
        <v>0.54400000000000004</v>
      </c>
      <c r="D25" s="133">
        <v>0</v>
      </c>
      <c r="E25" s="133">
        <v>0</v>
      </c>
      <c r="F25" s="133">
        <v>360</v>
      </c>
      <c r="G25" s="133">
        <v>362</v>
      </c>
      <c r="H25" s="133">
        <v>560</v>
      </c>
      <c r="I25" s="133">
        <v>562</v>
      </c>
      <c r="J25" s="133">
        <v>0</v>
      </c>
      <c r="K25" s="133">
        <v>4</v>
      </c>
      <c r="L25" s="133">
        <v>0</v>
      </c>
      <c r="M25" s="133">
        <v>0</v>
      </c>
      <c r="N25" s="133">
        <v>0</v>
      </c>
      <c r="O25" s="133">
        <v>7.2</v>
      </c>
      <c r="P25" s="133">
        <v>360</v>
      </c>
      <c r="Q25" s="133">
        <v>3</v>
      </c>
      <c r="R25" s="133">
        <v>8.4</v>
      </c>
      <c r="S25" s="134">
        <v>545.20000000000005</v>
      </c>
      <c r="T25" s="129"/>
      <c r="U25" s="130"/>
      <c r="V25" s="130"/>
      <c r="W25" s="130"/>
      <c r="X25" s="130"/>
      <c r="Y25" s="130"/>
      <c r="Z25" s="130"/>
      <c r="AA25" s="130"/>
      <c r="AB25" s="130"/>
      <c r="AC25" s="130"/>
      <c r="AD25" s="130"/>
      <c r="AE25" s="130"/>
      <c r="AF25" s="130"/>
      <c r="AG25" s="130"/>
      <c r="AH25" s="130"/>
      <c r="AI25" s="130"/>
      <c r="AJ25" s="130"/>
      <c r="AK25" s="130"/>
      <c r="AL25" s="130"/>
      <c r="AM25" s="130"/>
      <c r="AN25" s="130"/>
      <c r="AO25" s="130"/>
      <c r="AP25" s="130"/>
      <c r="AQ25" s="130"/>
      <c r="AR25" s="130"/>
      <c r="AS25" s="130"/>
      <c r="AT25" s="130"/>
      <c r="AU25" s="130"/>
      <c r="AV25" s="130"/>
      <c r="AW25" s="130"/>
      <c r="AX25" s="130"/>
      <c r="AY25" s="130"/>
      <c r="AZ25" s="130"/>
      <c r="BA25" s="130"/>
      <c r="BB25" s="130"/>
    </row>
    <row r="26" spans="1:54" s="131" customFormat="1" x14ac:dyDescent="0.2">
      <c r="A26" s="132" t="s">
        <v>22</v>
      </c>
      <c r="B26" s="133">
        <v>0.54400000000000004</v>
      </c>
      <c r="C26" s="133">
        <v>0.54400000000000004</v>
      </c>
      <c r="D26" s="133">
        <v>0</v>
      </c>
      <c r="E26" s="133">
        <v>0</v>
      </c>
      <c r="F26" s="133">
        <v>348</v>
      </c>
      <c r="G26" s="133">
        <v>346</v>
      </c>
      <c r="H26" s="133">
        <v>564</v>
      </c>
      <c r="I26" s="133">
        <v>562</v>
      </c>
      <c r="J26" s="133">
        <v>0</v>
      </c>
      <c r="K26" s="133">
        <v>4</v>
      </c>
      <c r="L26" s="133">
        <v>0</v>
      </c>
      <c r="M26" s="133">
        <v>0</v>
      </c>
      <c r="N26" s="133">
        <v>0</v>
      </c>
      <c r="O26" s="133">
        <v>7.2</v>
      </c>
      <c r="P26" s="133">
        <v>345.6</v>
      </c>
      <c r="Q26" s="133">
        <v>3.6</v>
      </c>
      <c r="R26" s="133">
        <v>7.2</v>
      </c>
      <c r="S26" s="134">
        <v>547.20000000000005</v>
      </c>
      <c r="T26" s="129"/>
      <c r="U26" s="130"/>
      <c r="V26" s="130"/>
      <c r="W26" s="130"/>
      <c r="X26" s="130"/>
      <c r="Y26" s="130"/>
      <c r="Z26" s="130"/>
      <c r="AA26" s="130"/>
      <c r="AB26" s="130"/>
      <c r="AC26" s="130"/>
      <c r="AD26" s="130"/>
      <c r="AE26" s="130"/>
      <c r="AF26" s="130"/>
      <c r="AG26" s="130"/>
      <c r="AH26" s="130"/>
      <c r="AI26" s="130"/>
      <c r="AJ26" s="130"/>
      <c r="AK26" s="130"/>
      <c r="AL26" s="130"/>
      <c r="AM26" s="130"/>
      <c r="AN26" s="130"/>
      <c r="AO26" s="130"/>
      <c r="AP26" s="130"/>
      <c r="AQ26" s="130"/>
      <c r="AR26" s="130"/>
      <c r="AS26" s="130"/>
      <c r="AT26" s="130"/>
      <c r="AU26" s="130"/>
      <c r="AV26" s="130"/>
      <c r="AW26" s="130"/>
      <c r="AX26" s="130"/>
      <c r="AY26" s="130"/>
      <c r="AZ26" s="130"/>
      <c r="BA26" s="130"/>
      <c r="BB26" s="130"/>
    </row>
    <row r="27" spans="1:54" s="131" customFormat="1" x14ac:dyDescent="0.2">
      <c r="A27" s="132" t="s">
        <v>23</v>
      </c>
      <c r="B27" s="133">
        <v>0.54400000000000004</v>
      </c>
      <c r="C27" s="133">
        <v>0.54400000000000004</v>
      </c>
      <c r="D27" s="133">
        <v>0</v>
      </c>
      <c r="E27" s="133">
        <v>0</v>
      </c>
      <c r="F27" s="133">
        <v>328</v>
      </c>
      <c r="G27" s="133">
        <v>330</v>
      </c>
      <c r="H27" s="133">
        <v>584</v>
      </c>
      <c r="I27" s="133">
        <v>584</v>
      </c>
      <c r="J27" s="133">
        <v>0</v>
      </c>
      <c r="K27" s="133">
        <v>5.2</v>
      </c>
      <c r="L27" s="133">
        <v>0</v>
      </c>
      <c r="M27" s="133">
        <v>0</v>
      </c>
      <c r="N27" s="133">
        <v>0</v>
      </c>
      <c r="O27" s="133">
        <v>7.2</v>
      </c>
      <c r="P27" s="133">
        <v>328.2</v>
      </c>
      <c r="Q27" s="133">
        <v>3</v>
      </c>
      <c r="R27" s="133">
        <v>7.2</v>
      </c>
      <c r="S27" s="134">
        <v>568.4</v>
      </c>
      <c r="T27" s="129"/>
      <c r="U27" s="130"/>
      <c r="V27" s="130"/>
      <c r="W27" s="130"/>
      <c r="X27" s="130"/>
      <c r="Y27" s="130"/>
      <c r="Z27" s="130"/>
      <c r="AA27" s="130"/>
      <c r="AB27" s="130"/>
      <c r="AC27" s="130"/>
      <c r="AD27" s="130"/>
      <c r="AE27" s="130"/>
      <c r="AF27" s="130"/>
      <c r="AG27" s="130"/>
      <c r="AH27" s="130"/>
      <c r="AI27" s="130"/>
      <c r="AJ27" s="130"/>
      <c r="AK27" s="130"/>
      <c r="AL27" s="130"/>
      <c r="AM27" s="130"/>
      <c r="AN27" s="130"/>
      <c r="AO27" s="130"/>
      <c r="AP27" s="130"/>
      <c r="AQ27" s="130"/>
      <c r="AR27" s="130"/>
      <c r="AS27" s="130"/>
      <c r="AT27" s="130"/>
      <c r="AU27" s="130"/>
      <c r="AV27" s="130"/>
      <c r="AW27" s="130"/>
      <c r="AX27" s="130"/>
      <c r="AY27" s="130"/>
      <c r="AZ27" s="130"/>
      <c r="BA27" s="130"/>
      <c r="BB27" s="130"/>
    </row>
    <row r="28" spans="1:54" s="131" customFormat="1" x14ac:dyDescent="0.2">
      <c r="A28" s="132" t="s">
        <v>24</v>
      </c>
      <c r="B28" s="133">
        <v>0.54400000000000004</v>
      </c>
      <c r="C28" s="133">
        <v>0.54400000000000004</v>
      </c>
      <c r="D28" s="133">
        <v>0</v>
      </c>
      <c r="E28" s="133">
        <v>0</v>
      </c>
      <c r="F28" s="133">
        <v>340</v>
      </c>
      <c r="G28" s="133">
        <v>338</v>
      </c>
      <c r="H28" s="133">
        <v>572</v>
      </c>
      <c r="I28" s="133">
        <v>574</v>
      </c>
      <c r="J28" s="133">
        <v>0</v>
      </c>
      <c r="K28" s="133">
        <v>5.2</v>
      </c>
      <c r="L28" s="133">
        <v>0</v>
      </c>
      <c r="M28" s="133">
        <v>0</v>
      </c>
      <c r="N28" s="133">
        <v>0</v>
      </c>
      <c r="O28" s="133">
        <v>6.4</v>
      </c>
      <c r="P28" s="133">
        <v>336.6</v>
      </c>
      <c r="Q28" s="133">
        <v>3.6</v>
      </c>
      <c r="R28" s="133">
        <v>7.2</v>
      </c>
      <c r="S28" s="134">
        <v>558</v>
      </c>
      <c r="T28" s="129"/>
      <c r="U28" s="130"/>
      <c r="V28" s="130"/>
      <c r="W28" s="130"/>
      <c r="X28" s="130"/>
      <c r="Y28" s="130"/>
      <c r="Z28" s="130"/>
      <c r="AA28" s="130"/>
      <c r="AB28" s="130"/>
      <c r="AC28" s="130"/>
      <c r="AD28" s="130"/>
      <c r="AE28" s="130"/>
      <c r="AF28" s="130"/>
      <c r="AG28" s="130"/>
      <c r="AH28" s="130"/>
      <c r="AI28" s="130"/>
      <c r="AJ28" s="130"/>
      <c r="AK28" s="130"/>
      <c r="AL28" s="130"/>
      <c r="AM28" s="130"/>
      <c r="AN28" s="130"/>
      <c r="AO28" s="130"/>
      <c r="AP28" s="130"/>
      <c r="AQ28" s="130"/>
      <c r="AR28" s="130"/>
      <c r="AS28" s="130"/>
      <c r="AT28" s="130"/>
      <c r="AU28" s="130"/>
      <c r="AV28" s="130"/>
      <c r="AW28" s="130"/>
      <c r="AX28" s="130"/>
      <c r="AY28" s="130"/>
      <c r="AZ28" s="130"/>
      <c r="BA28" s="130"/>
      <c r="BB28" s="130"/>
    </row>
    <row r="29" spans="1:54" s="131" customFormat="1" x14ac:dyDescent="0.2">
      <c r="A29" s="132" t="s">
        <v>25</v>
      </c>
      <c r="B29" s="133">
        <v>0.54400000000000004</v>
      </c>
      <c r="C29" s="133">
        <v>0.54400000000000004</v>
      </c>
      <c r="D29" s="133">
        <v>0</v>
      </c>
      <c r="E29" s="133">
        <v>0</v>
      </c>
      <c r="F29" s="133">
        <v>360</v>
      </c>
      <c r="G29" s="133">
        <v>362</v>
      </c>
      <c r="H29" s="133">
        <v>560</v>
      </c>
      <c r="I29" s="133">
        <v>558</v>
      </c>
      <c r="J29" s="133">
        <v>0</v>
      </c>
      <c r="K29" s="133">
        <v>19.2</v>
      </c>
      <c r="L29" s="133">
        <v>0</v>
      </c>
      <c r="M29" s="133">
        <v>0</v>
      </c>
      <c r="N29" s="133">
        <v>0</v>
      </c>
      <c r="O29" s="133">
        <v>9.6</v>
      </c>
      <c r="P29" s="133">
        <v>360</v>
      </c>
      <c r="Q29" s="133">
        <v>3</v>
      </c>
      <c r="R29" s="133">
        <v>6.6000000000000005</v>
      </c>
      <c r="S29" s="134">
        <v>526</v>
      </c>
      <c r="T29" s="129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  <c r="AF29" s="130"/>
      <c r="AG29" s="130"/>
      <c r="AH29" s="130"/>
      <c r="AI29" s="130"/>
      <c r="AJ29" s="130"/>
      <c r="AK29" s="130"/>
      <c r="AL29" s="130"/>
      <c r="AM29" s="130"/>
      <c r="AN29" s="130"/>
      <c r="AO29" s="130"/>
      <c r="AP29" s="130"/>
      <c r="AQ29" s="130"/>
      <c r="AR29" s="130"/>
      <c r="AS29" s="130"/>
      <c r="AT29" s="130"/>
      <c r="AU29" s="130"/>
      <c r="AV29" s="130"/>
      <c r="AW29" s="130"/>
      <c r="AX29" s="130"/>
      <c r="AY29" s="130"/>
      <c r="AZ29" s="130"/>
      <c r="BA29" s="130"/>
      <c r="BB29" s="130"/>
    </row>
    <row r="30" spans="1:54" s="131" customFormat="1" ht="13.5" thickBot="1" x14ac:dyDescent="0.25">
      <c r="A30" s="135" t="s">
        <v>26</v>
      </c>
      <c r="B30" s="136">
        <v>0.54400000000000004</v>
      </c>
      <c r="C30" s="136">
        <v>0.54400000000000004</v>
      </c>
      <c r="D30" s="136">
        <v>0</v>
      </c>
      <c r="E30" s="136">
        <v>0</v>
      </c>
      <c r="F30" s="136">
        <v>348</v>
      </c>
      <c r="G30" s="136">
        <v>348</v>
      </c>
      <c r="H30" s="136">
        <v>500</v>
      </c>
      <c r="I30" s="136">
        <v>500</v>
      </c>
      <c r="J30" s="136">
        <v>0</v>
      </c>
      <c r="K30" s="136">
        <v>36.800000000000004</v>
      </c>
      <c r="L30" s="136">
        <v>0</v>
      </c>
      <c r="M30" s="136">
        <v>0</v>
      </c>
      <c r="N30" s="136">
        <v>0</v>
      </c>
      <c r="O30" s="136">
        <v>8.8000000000000007</v>
      </c>
      <c r="P30" s="136">
        <v>346.2</v>
      </c>
      <c r="Q30" s="136">
        <v>3</v>
      </c>
      <c r="R30" s="136">
        <v>6.6000000000000005</v>
      </c>
      <c r="S30" s="137">
        <v>451.2</v>
      </c>
      <c r="T30" s="129"/>
      <c r="U30" s="130"/>
      <c r="V30" s="130"/>
      <c r="W30" s="130"/>
      <c r="X30" s="130"/>
      <c r="Y30" s="130"/>
      <c r="Z30" s="130"/>
      <c r="AA30" s="130"/>
      <c r="AB30" s="130"/>
      <c r="AC30" s="130"/>
      <c r="AD30" s="130"/>
      <c r="AE30" s="130"/>
      <c r="AF30" s="130"/>
      <c r="AG30" s="130"/>
      <c r="AH30" s="130"/>
      <c r="AI30" s="130"/>
      <c r="AJ30" s="130"/>
      <c r="AK30" s="130"/>
      <c r="AL30" s="130"/>
      <c r="AM30" s="130"/>
      <c r="AN30" s="130"/>
      <c r="AO30" s="130"/>
      <c r="AP30" s="130"/>
      <c r="AQ30" s="130"/>
      <c r="AR30" s="130"/>
      <c r="AS30" s="130"/>
      <c r="AT30" s="130"/>
      <c r="AU30" s="130"/>
      <c r="AV30" s="130"/>
      <c r="AW30" s="130"/>
      <c r="AX30" s="130"/>
      <c r="AY30" s="130"/>
      <c r="AZ30" s="130"/>
      <c r="BA30" s="130"/>
      <c r="BB30" s="130"/>
    </row>
    <row r="31" spans="1:54" s="55" customFormat="1" hidden="1" x14ac:dyDescent="0.2">
      <c r="A31" s="46" t="s">
        <v>2</v>
      </c>
      <c r="B31" s="55">
        <f t="shared" ref="B31:S31" si="0">SUM(B7:B30)</f>
        <v>13.024000000000008</v>
      </c>
      <c r="C31" s="55">
        <f t="shared" si="0"/>
        <v>13.024000000000008</v>
      </c>
      <c r="D31" s="55">
        <f t="shared" si="0"/>
        <v>0</v>
      </c>
      <c r="E31" s="55">
        <f t="shared" si="0"/>
        <v>0</v>
      </c>
      <c r="F31" s="55">
        <f t="shared" si="0"/>
        <v>7604</v>
      </c>
      <c r="G31" s="55">
        <f t="shared" si="0"/>
        <v>7604</v>
      </c>
      <c r="H31" s="55">
        <f t="shared" si="0"/>
        <v>12148</v>
      </c>
      <c r="I31" s="55">
        <f t="shared" si="0"/>
        <v>12146</v>
      </c>
      <c r="J31" s="55">
        <f t="shared" si="0"/>
        <v>0</v>
      </c>
      <c r="K31" s="55">
        <f t="shared" si="0"/>
        <v>208</v>
      </c>
      <c r="L31" s="55">
        <f t="shared" si="0"/>
        <v>0</v>
      </c>
      <c r="M31" s="55">
        <f t="shared" si="0"/>
        <v>0</v>
      </c>
      <c r="N31" s="55">
        <f t="shared" si="0"/>
        <v>0</v>
      </c>
      <c r="O31" s="55">
        <f t="shared" si="0"/>
        <v>174.40000000000003</v>
      </c>
      <c r="P31" s="55">
        <f t="shared" si="0"/>
        <v>7518.6</v>
      </c>
      <c r="Q31" s="55">
        <f t="shared" si="0"/>
        <v>122.39999999999999</v>
      </c>
      <c r="R31" s="55">
        <f t="shared" si="0"/>
        <v>181.79999999999998</v>
      </c>
      <c r="S31" s="55">
        <f t="shared" si="0"/>
        <v>11658.800000000001</v>
      </c>
    </row>
    <row r="36" spans="1:54" ht="25.5" x14ac:dyDescent="0.35">
      <c r="A36" s="75"/>
      <c r="B36" s="79" t="s">
        <v>33</v>
      </c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L36" s="72"/>
      <c r="AM36" s="72"/>
      <c r="AN36" s="72"/>
      <c r="AO36" s="72"/>
      <c r="AP36" s="72"/>
      <c r="AQ36" s="72"/>
      <c r="AR36" s="72"/>
      <c r="AS36" s="72"/>
      <c r="AT36" s="72"/>
      <c r="AU36" s="72"/>
      <c r="AV36" s="72"/>
      <c r="AW36" s="72"/>
      <c r="AX36" s="72"/>
      <c r="AY36" s="72"/>
      <c r="AZ36" s="72"/>
      <c r="BA36" s="72"/>
      <c r="BB36" s="72"/>
    </row>
    <row r="37" spans="1:54" ht="15.75" x14ac:dyDescent="0.25">
      <c r="A37" s="75"/>
      <c r="B37" s="80" t="s">
        <v>57</v>
      </c>
      <c r="C37" s="72"/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72"/>
      <c r="AM37" s="72"/>
      <c r="AN37" s="72"/>
      <c r="AO37" s="72"/>
      <c r="AP37" s="72"/>
      <c r="AQ37" s="72"/>
      <c r="AR37" s="72"/>
      <c r="AS37" s="72"/>
      <c r="AT37" s="72"/>
      <c r="AU37" s="72"/>
      <c r="AV37" s="72"/>
      <c r="AW37" s="72"/>
      <c r="AX37" s="72"/>
      <c r="AY37" s="72"/>
      <c r="AZ37" s="72"/>
      <c r="BA37" s="72"/>
      <c r="BB37" s="72"/>
    </row>
    <row r="38" spans="1:54" ht="15.75" x14ac:dyDescent="0.25">
      <c r="A38" s="77"/>
      <c r="B38" s="81"/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73" t="s">
        <v>58</v>
      </c>
      <c r="T38" s="81"/>
      <c r="U38" s="81"/>
      <c r="V38" s="81"/>
      <c r="W38" s="81"/>
      <c r="X38" s="81"/>
      <c r="Y38" s="81"/>
      <c r="Z38" s="81"/>
      <c r="AA38" s="81"/>
      <c r="AB38" s="81"/>
      <c r="AC38" s="81"/>
      <c r="AD38" s="81"/>
      <c r="AE38" s="81"/>
      <c r="AF38" s="81"/>
      <c r="AG38" s="81"/>
      <c r="AH38" s="81"/>
      <c r="AI38" s="81"/>
      <c r="AJ38" s="81"/>
      <c r="AK38" s="81"/>
      <c r="AL38" s="81"/>
      <c r="AM38" s="81"/>
      <c r="AN38" s="81"/>
      <c r="AO38" s="81"/>
      <c r="AP38" s="81"/>
      <c r="AQ38" s="81"/>
      <c r="AR38" s="81"/>
      <c r="AS38" s="81"/>
      <c r="AT38" s="81"/>
      <c r="AU38" s="81"/>
      <c r="AV38" s="81"/>
      <c r="AW38" s="81"/>
      <c r="AX38" s="81"/>
      <c r="AY38" s="81"/>
      <c r="AZ38" s="81"/>
      <c r="BA38" s="81"/>
      <c r="BB38" s="81"/>
    </row>
    <row r="39" spans="1:54" ht="16.5" thickBot="1" x14ac:dyDescent="0.3">
      <c r="A39" s="76" t="s">
        <v>38</v>
      </c>
      <c r="B39" s="80"/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74" t="s">
        <v>37</v>
      </c>
      <c r="T39" s="80"/>
      <c r="U39" s="80"/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80"/>
      <c r="AG39" s="80"/>
      <c r="AH39" s="80"/>
      <c r="AI39" s="80"/>
      <c r="AJ39" s="80"/>
      <c r="AK39" s="80"/>
      <c r="AL39" s="80"/>
      <c r="AM39" s="80"/>
      <c r="AN39" s="80"/>
      <c r="AO39" s="80"/>
      <c r="AP39" s="80"/>
      <c r="AQ39" s="80"/>
      <c r="AR39" s="80"/>
      <c r="AS39" s="80"/>
      <c r="AT39" s="80"/>
      <c r="AU39" s="80"/>
      <c r="AV39" s="80"/>
      <c r="AW39" s="80"/>
      <c r="AX39" s="80"/>
      <c r="AY39" s="80"/>
      <c r="AZ39" s="80"/>
      <c r="BA39" s="80"/>
      <c r="BB39" s="80"/>
    </row>
    <row r="40" spans="1:54" ht="39" thickBot="1" x14ac:dyDescent="0.25">
      <c r="A40" s="84" t="s">
        <v>31</v>
      </c>
      <c r="B40" s="85" t="s">
        <v>39</v>
      </c>
      <c r="C40" s="85" t="s">
        <v>40</v>
      </c>
      <c r="D40" s="85" t="s">
        <v>41</v>
      </c>
      <c r="E40" s="85" t="s">
        <v>42</v>
      </c>
      <c r="F40" s="85" t="s">
        <v>43</v>
      </c>
      <c r="G40" s="85" t="s">
        <v>44</v>
      </c>
      <c r="H40" s="85" t="s">
        <v>45</v>
      </c>
      <c r="I40" s="85" t="s">
        <v>46</v>
      </c>
      <c r="J40" s="85" t="s">
        <v>47</v>
      </c>
      <c r="K40" s="85" t="s">
        <v>48</v>
      </c>
      <c r="L40" s="85" t="s">
        <v>49</v>
      </c>
      <c r="M40" s="85" t="s">
        <v>50</v>
      </c>
      <c r="N40" s="85" t="s">
        <v>51</v>
      </c>
      <c r="O40" s="85" t="s">
        <v>52</v>
      </c>
      <c r="P40" s="85" t="s">
        <v>53</v>
      </c>
      <c r="Q40" s="85" t="s">
        <v>54</v>
      </c>
      <c r="R40" s="85" t="s">
        <v>55</v>
      </c>
      <c r="S40" s="86" t="s">
        <v>56</v>
      </c>
      <c r="T40" s="83"/>
      <c r="U40" s="83"/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  <c r="AG40" s="83"/>
      <c r="AH40" s="83"/>
      <c r="AI40" s="83"/>
      <c r="AJ40" s="83"/>
      <c r="AK40" s="83"/>
      <c r="AL40" s="83"/>
      <c r="AM40" s="83"/>
      <c r="AN40" s="83"/>
      <c r="AO40" s="83"/>
      <c r="AP40" s="83"/>
      <c r="AQ40" s="83"/>
      <c r="AR40" s="83"/>
      <c r="AS40" s="83"/>
      <c r="AT40" s="83"/>
      <c r="AU40" s="83"/>
      <c r="AV40" s="83"/>
      <c r="AW40" s="83"/>
      <c r="AX40" s="83"/>
      <c r="AY40" s="83"/>
      <c r="AZ40" s="83"/>
      <c r="BA40" s="83"/>
      <c r="BB40" s="83"/>
    </row>
    <row r="41" spans="1:54" x14ac:dyDescent="0.2">
      <c r="A41" s="87" t="s">
        <v>3</v>
      </c>
      <c r="B41" s="88"/>
      <c r="C41" s="88"/>
      <c r="D41" s="88"/>
      <c r="E41" s="88"/>
      <c r="F41" s="88">
        <v>180</v>
      </c>
      <c r="G41" s="88">
        <v>184</v>
      </c>
      <c r="H41" s="88">
        <v>268</v>
      </c>
      <c r="I41" s="88">
        <v>268</v>
      </c>
      <c r="J41" s="88">
        <v>0</v>
      </c>
      <c r="K41" s="88">
        <v>38</v>
      </c>
      <c r="L41" s="88">
        <v>1.6</v>
      </c>
      <c r="M41" s="88">
        <v>0</v>
      </c>
      <c r="N41" s="88">
        <v>0</v>
      </c>
      <c r="O41" s="88">
        <v>1.6</v>
      </c>
      <c r="P41" s="88">
        <v>175.8</v>
      </c>
      <c r="Q41" s="88">
        <v>7.8</v>
      </c>
      <c r="R41" s="88">
        <v>21.6</v>
      </c>
      <c r="S41" s="89">
        <v>204.8</v>
      </c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</row>
    <row r="42" spans="1:54" x14ac:dyDescent="0.2">
      <c r="A42" s="90" t="s">
        <v>4</v>
      </c>
      <c r="B42" s="91"/>
      <c r="C42" s="91"/>
      <c r="D42" s="91"/>
      <c r="E42" s="91"/>
      <c r="F42" s="91">
        <v>180</v>
      </c>
      <c r="G42" s="91">
        <v>180</v>
      </c>
      <c r="H42" s="91">
        <v>264</v>
      </c>
      <c r="I42" s="91">
        <v>264</v>
      </c>
      <c r="J42" s="91">
        <v>0</v>
      </c>
      <c r="K42" s="91">
        <v>37.200000000000003</v>
      </c>
      <c r="L42" s="91">
        <v>0.8</v>
      </c>
      <c r="M42" s="91">
        <v>0</v>
      </c>
      <c r="N42" s="91">
        <v>0</v>
      </c>
      <c r="O42" s="91">
        <v>1.6</v>
      </c>
      <c r="P42" s="91">
        <v>173.4</v>
      </c>
      <c r="Q42" s="91">
        <v>7.2</v>
      </c>
      <c r="R42" s="91">
        <v>21.6</v>
      </c>
      <c r="S42" s="92">
        <v>200.8</v>
      </c>
      <c r="T42" s="72"/>
      <c r="U42" s="72"/>
      <c r="V42" s="72"/>
      <c r="W42" s="72"/>
      <c r="X42" s="72"/>
      <c r="Y42" s="72"/>
      <c r="Z42" s="72"/>
      <c r="AA42" s="72"/>
      <c r="AB42" s="72"/>
      <c r="AC42" s="72"/>
      <c r="AD42" s="72"/>
      <c r="AE42" s="72"/>
      <c r="AF42" s="72"/>
      <c r="AG42" s="72"/>
      <c r="AH42" s="72"/>
      <c r="AI42" s="72"/>
      <c r="AJ42" s="72"/>
      <c r="AK42" s="72"/>
      <c r="AL42" s="72"/>
      <c r="AM42" s="72"/>
      <c r="AN42" s="72"/>
      <c r="AO42" s="72"/>
      <c r="AP42" s="72"/>
      <c r="AQ42" s="72"/>
      <c r="AR42" s="72"/>
      <c r="AS42" s="72"/>
      <c r="AT42" s="72"/>
      <c r="AU42" s="72"/>
      <c r="AV42" s="72"/>
      <c r="AW42" s="72"/>
      <c r="AX42" s="72"/>
      <c r="AY42" s="72"/>
      <c r="AZ42" s="72"/>
      <c r="BA42" s="72"/>
      <c r="BB42" s="72"/>
    </row>
    <row r="43" spans="1:54" x14ac:dyDescent="0.2">
      <c r="A43" s="90" t="s">
        <v>5</v>
      </c>
      <c r="B43" s="91"/>
      <c r="C43" s="91"/>
      <c r="D43" s="91"/>
      <c r="E43" s="91"/>
      <c r="F43" s="91">
        <v>180</v>
      </c>
      <c r="G43" s="91">
        <v>176</v>
      </c>
      <c r="H43" s="91">
        <v>228</v>
      </c>
      <c r="I43" s="91">
        <v>230</v>
      </c>
      <c r="J43" s="91">
        <v>0</v>
      </c>
      <c r="K43" s="91">
        <v>8</v>
      </c>
      <c r="L43" s="91">
        <v>1.6</v>
      </c>
      <c r="M43" s="91">
        <v>0</v>
      </c>
      <c r="N43" s="91">
        <v>0</v>
      </c>
      <c r="O43" s="91">
        <v>2.4</v>
      </c>
      <c r="P43" s="91">
        <v>171</v>
      </c>
      <c r="Q43" s="91">
        <v>7.8</v>
      </c>
      <c r="R43" s="91">
        <v>22.2</v>
      </c>
      <c r="S43" s="92">
        <v>196</v>
      </c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72"/>
      <c r="BB43" s="72"/>
    </row>
    <row r="44" spans="1:54" x14ac:dyDescent="0.2">
      <c r="A44" s="90" t="s">
        <v>6</v>
      </c>
      <c r="B44" s="91"/>
      <c r="C44" s="91"/>
      <c r="D44" s="91"/>
      <c r="E44" s="91"/>
      <c r="F44" s="91">
        <v>164</v>
      </c>
      <c r="G44" s="91">
        <v>168</v>
      </c>
      <c r="H44" s="91">
        <v>224</v>
      </c>
      <c r="I44" s="91">
        <v>222</v>
      </c>
      <c r="J44" s="91">
        <v>0</v>
      </c>
      <c r="K44" s="91">
        <v>6.4</v>
      </c>
      <c r="L44" s="91">
        <v>1.6</v>
      </c>
      <c r="M44" s="91">
        <v>0</v>
      </c>
      <c r="N44" s="91">
        <v>0</v>
      </c>
      <c r="O44" s="91">
        <v>1.6</v>
      </c>
      <c r="P44" s="91">
        <v>159.6</v>
      </c>
      <c r="Q44" s="91">
        <v>7.2</v>
      </c>
      <c r="R44" s="91">
        <v>21.6</v>
      </c>
      <c r="S44" s="92">
        <v>191.20000000000002</v>
      </c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72"/>
      <c r="AM44" s="72"/>
      <c r="AN44" s="72"/>
      <c r="AO44" s="72"/>
      <c r="AP44" s="72"/>
      <c r="AQ44" s="72"/>
      <c r="AR44" s="72"/>
      <c r="AS44" s="72"/>
      <c r="AT44" s="72"/>
      <c r="AU44" s="72"/>
      <c r="AV44" s="72"/>
      <c r="AW44" s="72"/>
      <c r="AX44" s="72"/>
      <c r="AY44" s="72"/>
      <c r="AZ44" s="72"/>
      <c r="BA44" s="72"/>
      <c r="BB44" s="72"/>
    </row>
    <row r="45" spans="1:54" x14ac:dyDescent="0.2">
      <c r="A45" s="90" t="s">
        <v>7</v>
      </c>
      <c r="B45" s="91"/>
      <c r="C45" s="91"/>
      <c r="D45" s="91"/>
      <c r="E45" s="91"/>
      <c r="F45" s="91">
        <v>160</v>
      </c>
      <c r="G45" s="91">
        <v>156</v>
      </c>
      <c r="H45" s="91">
        <v>216</v>
      </c>
      <c r="I45" s="91">
        <v>218</v>
      </c>
      <c r="J45" s="91">
        <v>0</v>
      </c>
      <c r="K45" s="91">
        <v>6.4</v>
      </c>
      <c r="L45" s="91">
        <v>1.6</v>
      </c>
      <c r="M45" s="91">
        <v>0</v>
      </c>
      <c r="N45" s="91">
        <v>0</v>
      </c>
      <c r="O45" s="91">
        <v>1.6</v>
      </c>
      <c r="P45" s="91">
        <v>151.80000000000001</v>
      </c>
      <c r="Q45" s="91">
        <v>7.2</v>
      </c>
      <c r="R45" s="91">
        <v>21</v>
      </c>
      <c r="S45" s="92">
        <v>188.4</v>
      </c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2"/>
      <c r="AS45" s="72"/>
      <c r="AT45" s="72"/>
      <c r="AU45" s="72"/>
      <c r="AV45" s="72"/>
      <c r="AW45" s="72"/>
      <c r="AX45" s="72"/>
      <c r="AY45" s="72"/>
      <c r="AZ45" s="72"/>
      <c r="BA45" s="72"/>
      <c r="BB45" s="72"/>
    </row>
    <row r="46" spans="1:54" x14ac:dyDescent="0.2">
      <c r="A46" s="90" t="s">
        <v>8</v>
      </c>
      <c r="B46" s="91"/>
      <c r="C46" s="91"/>
      <c r="D46" s="91"/>
      <c r="E46" s="91"/>
      <c r="F46" s="91">
        <v>164</v>
      </c>
      <c r="G46" s="91">
        <v>164</v>
      </c>
      <c r="H46" s="91">
        <v>228</v>
      </c>
      <c r="I46" s="91">
        <v>226</v>
      </c>
      <c r="J46" s="91">
        <v>0</v>
      </c>
      <c r="K46" s="91">
        <v>6.4</v>
      </c>
      <c r="L46" s="91">
        <v>1.6</v>
      </c>
      <c r="M46" s="91">
        <v>0</v>
      </c>
      <c r="N46" s="91">
        <v>0</v>
      </c>
      <c r="O46" s="91">
        <v>0.8</v>
      </c>
      <c r="P46" s="91">
        <v>157.20000000000002</v>
      </c>
      <c r="Q46" s="91">
        <v>7.8</v>
      </c>
      <c r="R46" s="91">
        <v>21.6</v>
      </c>
      <c r="S46" s="92">
        <v>193.6</v>
      </c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2"/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72"/>
      <c r="BB46" s="72"/>
    </row>
    <row r="47" spans="1:54" x14ac:dyDescent="0.2">
      <c r="A47" s="90" t="s">
        <v>9</v>
      </c>
      <c r="B47" s="91"/>
      <c r="C47" s="91"/>
      <c r="D47" s="91"/>
      <c r="E47" s="91"/>
      <c r="F47" s="91">
        <v>176</v>
      </c>
      <c r="G47" s="91">
        <v>178</v>
      </c>
      <c r="H47" s="91">
        <v>232</v>
      </c>
      <c r="I47" s="91">
        <v>232</v>
      </c>
      <c r="J47" s="91">
        <v>0</v>
      </c>
      <c r="K47" s="91">
        <v>6.4</v>
      </c>
      <c r="L47" s="91">
        <v>0</v>
      </c>
      <c r="M47" s="91">
        <v>0</v>
      </c>
      <c r="N47" s="91">
        <v>0</v>
      </c>
      <c r="O47" s="91">
        <v>1.6</v>
      </c>
      <c r="P47" s="91">
        <v>171</v>
      </c>
      <c r="Q47" s="91">
        <v>7.2</v>
      </c>
      <c r="R47" s="91">
        <v>21.6</v>
      </c>
      <c r="S47" s="92">
        <v>200.4</v>
      </c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2"/>
      <c r="AP47" s="72"/>
      <c r="AQ47" s="72"/>
      <c r="AR47" s="72"/>
      <c r="AS47" s="72"/>
      <c r="AT47" s="72"/>
      <c r="AU47" s="72"/>
      <c r="AV47" s="72"/>
      <c r="AW47" s="72"/>
      <c r="AX47" s="72"/>
      <c r="AY47" s="72"/>
      <c r="AZ47" s="72"/>
      <c r="BA47" s="72"/>
      <c r="BB47" s="72"/>
    </row>
    <row r="48" spans="1:54" x14ac:dyDescent="0.2">
      <c r="A48" s="90" t="s">
        <v>10</v>
      </c>
      <c r="B48" s="91"/>
      <c r="C48" s="91"/>
      <c r="D48" s="91"/>
      <c r="E48" s="91"/>
      <c r="F48" s="91">
        <v>176</v>
      </c>
      <c r="G48" s="91">
        <v>174</v>
      </c>
      <c r="H48" s="91">
        <v>244</v>
      </c>
      <c r="I48" s="91">
        <v>244</v>
      </c>
      <c r="J48" s="91">
        <v>0</v>
      </c>
      <c r="K48" s="91">
        <v>6.4</v>
      </c>
      <c r="L48" s="91">
        <v>0</v>
      </c>
      <c r="M48" s="91">
        <v>0</v>
      </c>
      <c r="N48" s="91">
        <v>0</v>
      </c>
      <c r="O48" s="91">
        <v>1.6</v>
      </c>
      <c r="P48" s="91">
        <v>168</v>
      </c>
      <c r="Q48" s="91">
        <v>7.2</v>
      </c>
      <c r="R48" s="91">
        <v>21</v>
      </c>
      <c r="S48" s="92">
        <v>213.20000000000002</v>
      </c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  <c r="AN48" s="72"/>
      <c r="AO48" s="72"/>
      <c r="AP48" s="72"/>
      <c r="AQ48" s="72"/>
      <c r="AR48" s="72"/>
      <c r="AS48" s="72"/>
      <c r="AT48" s="72"/>
      <c r="AU48" s="72"/>
      <c r="AV48" s="72"/>
      <c r="AW48" s="72"/>
      <c r="AX48" s="72"/>
      <c r="AY48" s="72"/>
      <c r="AZ48" s="72"/>
      <c r="BA48" s="72"/>
      <c r="BB48" s="72"/>
    </row>
    <row r="49" spans="1:54" x14ac:dyDescent="0.2">
      <c r="A49" s="90" t="s">
        <v>11</v>
      </c>
      <c r="B49" s="91"/>
      <c r="C49" s="91"/>
      <c r="D49" s="91"/>
      <c r="E49" s="91"/>
      <c r="F49" s="91">
        <v>196</v>
      </c>
      <c r="G49" s="91">
        <v>198</v>
      </c>
      <c r="H49" s="91">
        <v>260</v>
      </c>
      <c r="I49" s="91">
        <v>260</v>
      </c>
      <c r="J49" s="91">
        <v>0</v>
      </c>
      <c r="K49" s="91">
        <v>6.4</v>
      </c>
      <c r="L49" s="91">
        <v>0</v>
      </c>
      <c r="M49" s="91">
        <v>0</v>
      </c>
      <c r="N49" s="91">
        <v>0</v>
      </c>
      <c r="O49" s="91">
        <v>0.8</v>
      </c>
      <c r="P49" s="91">
        <v>185.4</v>
      </c>
      <c r="Q49" s="91">
        <v>11.4</v>
      </c>
      <c r="R49" s="91">
        <v>24</v>
      </c>
      <c r="S49" s="92">
        <v>228</v>
      </c>
      <c r="T49" s="72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/>
      <c r="AJ49" s="72"/>
      <c r="AK49" s="72"/>
      <c r="AL49" s="72"/>
      <c r="AM49" s="72"/>
      <c r="AN49" s="72"/>
      <c r="AO49" s="72"/>
      <c r="AP49" s="72"/>
      <c r="AQ49" s="72"/>
      <c r="AR49" s="72"/>
      <c r="AS49" s="72"/>
      <c r="AT49" s="72"/>
      <c r="AU49" s="72"/>
      <c r="AV49" s="72"/>
      <c r="AW49" s="72"/>
      <c r="AX49" s="72"/>
      <c r="AY49" s="72"/>
      <c r="AZ49" s="72"/>
      <c r="BA49" s="72"/>
      <c r="BB49" s="72"/>
    </row>
    <row r="50" spans="1:54" x14ac:dyDescent="0.2">
      <c r="A50" s="90" t="s">
        <v>12</v>
      </c>
      <c r="B50" s="91"/>
      <c r="C50" s="91"/>
      <c r="D50" s="91"/>
      <c r="E50" s="91"/>
      <c r="F50" s="91">
        <v>220</v>
      </c>
      <c r="G50" s="91">
        <v>220</v>
      </c>
      <c r="H50" s="91">
        <v>276</v>
      </c>
      <c r="I50" s="91">
        <v>276</v>
      </c>
      <c r="J50" s="91">
        <v>0</v>
      </c>
      <c r="K50" s="91">
        <v>6</v>
      </c>
      <c r="L50" s="91">
        <v>0</v>
      </c>
      <c r="M50" s="91">
        <v>0</v>
      </c>
      <c r="N50" s="91">
        <v>0</v>
      </c>
      <c r="O50" s="91">
        <v>1.6</v>
      </c>
      <c r="P50" s="91">
        <v>209.4</v>
      </c>
      <c r="Q50" s="91">
        <v>13.200000000000001</v>
      </c>
      <c r="R50" s="91">
        <v>27.6</v>
      </c>
      <c r="S50" s="92">
        <v>239.6</v>
      </c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  <c r="AN50" s="72"/>
      <c r="AO50" s="72"/>
      <c r="AP50" s="72"/>
      <c r="AQ50" s="72"/>
      <c r="AR50" s="72"/>
      <c r="AS50" s="72"/>
      <c r="AT50" s="72"/>
      <c r="AU50" s="72"/>
      <c r="AV50" s="72"/>
      <c r="AW50" s="72"/>
      <c r="AX50" s="72"/>
      <c r="AY50" s="72"/>
      <c r="AZ50" s="72"/>
      <c r="BA50" s="72"/>
      <c r="BB50" s="72"/>
    </row>
    <row r="51" spans="1:54" x14ac:dyDescent="0.2">
      <c r="A51" s="90" t="s">
        <v>13</v>
      </c>
      <c r="B51" s="91"/>
      <c r="C51" s="91"/>
      <c r="D51" s="91"/>
      <c r="E51" s="91"/>
      <c r="F51" s="91">
        <v>224</v>
      </c>
      <c r="G51" s="91">
        <v>226</v>
      </c>
      <c r="H51" s="91">
        <v>280</v>
      </c>
      <c r="I51" s="91">
        <v>280</v>
      </c>
      <c r="J51" s="91">
        <v>0</v>
      </c>
      <c r="K51" s="91">
        <v>6</v>
      </c>
      <c r="L51" s="91">
        <v>0</v>
      </c>
      <c r="M51" s="91">
        <v>0</v>
      </c>
      <c r="N51" s="91">
        <v>0</v>
      </c>
      <c r="O51" s="91">
        <v>0.8</v>
      </c>
      <c r="P51" s="91">
        <v>216</v>
      </c>
      <c r="Q51" s="91">
        <v>9.6</v>
      </c>
      <c r="R51" s="91">
        <v>22.8</v>
      </c>
      <c r="S51" s="92">
        <v>248</v>
      </c>
    </row>
    <row r="52" spans="1:54" x14ac:dyDescent="0.2">
      <c r="A52" s="90" t="s">
        <v>14</v>
      </c>
      <c r="B52" s="91"/>
      <c r="C52" s="91"/>
      <c r="D52" s="91"/>
      <c r="E52" s="91"/>
      <c r="F52" s="91">
        <v>232</v>
      </c>
      <c r="G52" s="91">
        <v>230</v>
      </c>
      <c r="H52" s="91">
        <v>280</v>
      </c>
      <c r="I52" s="91">
        <v>280</v>
      </c>
      <c r="J52" s="91">
        <v>0</v>
      </c>
      <c r="K52" s="91">
        <v>6.4</v>
      </c>
      <c r="L52" s="91">
        <v>0</v>
      </c>
      <c r="M52" s="91">
        <v>0</v>
      </c>
      <c r="N52" s="91">
        <v>0</v>
      </c>
      <c r="O52" s="91">
        <v>0.8</v>
      </c>
      <c r="P52" s="91">
        <v>222</v>
      </c>
      <c r="Q52" s="91">
        <v>9</v>
      </c>
      <c r="R52" s="91">
        <v>21</v>
      </c>
      <c r="S52" s="92">
        <v>250.8</v>
      </c>
    </row>
    <row r="53" spans="1:54" x14ac:dyDescent="0.2">
      <c r="A53" s="90" t="s">
        <v>15</v>
      </c>
      <c r="B53" s="91"/>
      <c r="C53" s="91"/>
      <c r="D53" s="91"/>
      <c r="E53" s="91"/>
      <c r="F53" s="91">
        <v>220</v>
      </c>
      <c r="G53" s="91">
        <v>220</v>
      </c>
      <c r="H53" s="91">
        <v>288</v>
      </c>
      <c r="I53" s="91">
        <v>290</v>
      </c>
      <c r="J53" s="91">
        <v>0</v>
      </c>
      <c r="K53" s="91">
        <v>6.4</v>
      </c>
      <c r="L53" s="91">
        <v>0</v>
      </c>
      <c r="M53" s="91">
        <v>0</v>
      </c>
      <c r="N53" s="91">
        <v>0</v>
      </c>
      <c r="O53" s="91">
        <v>1.6</v>
      </c>
      <c r="P53" s="91">
        <v>211.20000000000002</v>
      </c>
      <c r="Q53" s="91">
        <v>10.8</v>
      </c>
      <c r="R53" s="91">
        <v>21</v>
      </c>
      <c r="S53" s="92">
        <v>260</v>
      </c>
    </row>
    <row r="54" spans="1:54" x14ac:dyDescent="0.2">
      <c r="A54" s="90" t="s">
        <v>16</v>
      </c>
      <c r="B54" s="91"/>
      <c r="C54" s="91"/>
      <c r="D54" s="91"/>
      <c r="E54" s="91"/>
      <c r="F54" s="91">
        <v>224</v>
      </c>
      <c r="G54" s="91">
        <v>226</v>
      </c>
      <c r="H54" s="91">
        <v>284</v>
      </c>
      <c r="I54" s="91">
        <v>282</v>
      </c>
      <c r="J54" s="91">
        <v>0</v>
      </c>
      <c r="K54" s="91">
        <v>6.4</v>
      </c>
      <c r="L54" s="91">
        <v>0</v>
      </c>
      <c r="M54" s="91">
        <v>0</v>
      </c>
      <c r="N54" s="91">
        <v>0</v>
      </c>
      <c r="O54" s="91">
        <v>0.8</v>
      </c>
      <c r="P54" s="91">
        <v>219</v>
      </c>
      <c r="Q54" s="91">
        <v>7.2</v>
      </c>
      <c r="R54" s="91">
        <v>20.400000000000002</v>
      </c>
      <c r="S54" s="92">
        <v>253.6</v>
      </c>
    </row>
    <row r="55" spans="1:54" x14ac:dyDescent="0.2">
      <c r="A55" s="90" t="s">
        <v>17</v>
      </c>
      <c r="B55" s="91"/>
      <c r="C55" s="91"/>
      <c r="D55" s="91"/>
      <c r="E55" s="91"/>
      <c r="F55" s="91">
        <v>236</v>
      </c>
      <c r="G55" s="91">
        <v>236</v>
      </c>
      <c r="H55" s="91">
        <v>284</v>
      </c>
      <c r="I55" s="91">
        <v>286</v>
      </c>
      <c r="J55" s="91">
        <v>0</v>
      </c>
      <c r="K55" s="91">
        <v>7.2</v>
      </c>
      <c r="L55" s="91">
        <v>0</v>
      </c>
      <c r="M55" s="91">
        <v>0</v>
      </c>
      <c r="N55" s="91">
        <v>0</v>
      </c>
      <c r="O55" s="91">
        <v>1.6</v>
      </c>
      <c r="P55" s="91">
        <v>230.4</v>
      </c>
      <c r="Q55" s="91">
        <v>6.6000000000000005</v>
      </c>
      <c r="R55" s="91">
        <v>20.400000000000002</v>
      </c>
      <c r="S55" s="92">
        <v>253.6</v>
      </c>
    </row>
    <row r="56" spans="1:54" x14ac:dyDescent="0.2">
      <c r="A56" s="90" t="s">
        <v>18</v>
      </c>
      <c r="B56" s="91"/>
      <c r="C56" s="91"/>
      <c r="D56" s="91"/>
      <c r="E56" s="91"/>
      <c r="F56" s="91">
        <v>220</v>
      </c>
      <c r="G56" s="91">
        <v>218</v>
      </c>
      <c r="H56" s="91">
        <v>284</v>
      </c>
      <c r="I56" s="91">
        <v>282</v>
      </c>
      <c r="J56" s="91">
        <v>0</v>
      </c>
      <c r="K56" s="91">
        <v>10.8</v>
      </c>
      <c r="L56" s="91">
        <v>0</v>
      </c>
      <c r="M56" s="91">
        <v>0</v>
      </c>
      <c r="N56" s="91">
        <v>0</v>
      </c>
      <c r="O56" s="91">
        <v>0.8</v>
      </c>
      <c r="P56" s="91">
        <v>213</v>
      </c>
      <c r="Q56" s="91">
        <v>7.8</v>
      </c>
      <c r="R56" s="91">
        <v>20.400000000000002</v>
      </c>
      <c r="S56" s="92">
        <v>248.4</v>
      </c>
    </row>
    <row r="57" spans="1:54" x14ac:dyDescent="0.2">
      <c r="A57" s="90" t="s">
        <v>19</v>
      </c>
      <c r="B57" s="91"/>
      <c r="C57" s="91"/>
      <c r="D57" s="91"/>
      <c r="E57" s="91"/>
      <c r="F57" s="91">
        <v>220</v>
      </c>
      <c r="G57" s="91">
        <v>220</v>
      </c>
      <c r="H57" s="91">
        <v>284</v>
      </c>
      <c r="I57" s="91">
        <v>284</v>
      </c>
      <c r="J57" s="91">
        <v>0</v>
      </c>
      <c r="K57" s="91">
        <v>10.4</v>
      </c>
      <c r="L57" s="91">
        <v>0</v>
      </c>
      <c r="M57" s="91">
        <v>0</v>
      </c>
      <c r="N57" s="91">
        <v>0</v>
      </c>
      <c r="O57" s="91">
        <v>0.8</v>
      </c>
      <c r="P57" s="91">
        <v>210.6</v>
      </c>
      <c r="Q57" s="91">
        <v>8.4</v>
      </c>
      <c r="R57" s="91">
        <v>21</v>
      </c>
      <c r="S57" s="92">
        <v>251.20000000000002</v>
      </c>
    </row>
    <row r="58" spans="1:54" x14ac:dyDescent="0.2">
      <c r="A58" s="90" t="s">
        <v>20</v>
      </c>
      <c r="B58" s="91"/>
      <c r="C58" s="91"/>
      <c r="D58" s="91"/>
      <c r="E58" s="91"/>
      <c r="F58" s="91">
        <v>220</v>
      </c>
      <c r="G58" s="91">
        <v>218</v>
      </c>
      <c r="H58" s="91">
        <v>284</v>
      </c>
      <c r="I58" s="91">
        <v>286</v>
      </c>
      <c r="J58" s="91">
        <v>0</v>
      </c>
      <c r="K58" s="91">
        <v>7.2</v>
      </c>
      <c r="L58" s="91">
        <v>0</v>
      </c>
      <c r="M58" s="91">
        <v>0</v>
      </c>
      <c r="N58" s="91">
        <v>0</v>
      </c>
      <c r="O58" s="91">
        <v>1.6</v>
      </c>
      <c r="P58" s="91">
        <v>210.6</v>
      </c>
      <c r="Q58" s="91">
        <v>10.8</v>
      </c>
      <c r="R58" s="91">
        <v>21</v>
      </c>
      <c r="S58" s="92">
        <v>254.4</v>
      </c>
    </row>
    <row r="59" spans="1:54" x14ac:dyDescent="0.2">
      <c r="A59" s="90" t="s">
        <v>21</v>
      </c>
      <c r="B59" s="91"/>
      <c r="C59" s="91"/>
      <c r="D59" s="91"/>
      <c r="E59" s="91"/>
      <c r="F59" s="91">
        <v>204</v>
      </c>
      <c r="G59" s="91">
        <v>208</v>
      </c>
      <c r="H59" s="91">
        <v>288</v>
      </c>
      <c r="I59" s="91">
        <v>286</v>
      </c>
      <c r="J59" s="91">
        <v>0</v>
      </c>
      <c r="K59" s="91">
        <v>7.6000000000000005</v>
      </c>
      <c r="L59" s="91">
        <v>0</v>
      </c>
      <c r="M59" s="91">
        <v>0</v>
      </c>
      <c r="N59" s="91">
        <v>0</v>
      </c>
      <c r="O59" s="91">
        <v>0.8</v>
      </c>
      <c r="P59" s="91">
        <v>201</v>
      </c>
      <c r="Q59" s="91">
        <v>7.2</v>
      </c>
      <c r="R59" s="91">
        <v>21.6</v>
      </c>
      <c r="S59" s="92">
        <v>254.4</v>
      </c>
    </row>
    <row r="60" spans="1:54" x14ac:dyDescent="0.2">
      <c r="A60" s="90" t="s">
        <v>22</v>
      </c>
      <c r="B60" s="91"/>
      <c r="C60" s="91"/>
      <c r="D60" s="91"/>
      <c r="E60" s="91"/>
      <c r="F60" s="91">
        <v>212</v>
      </c>
      <c r="G60" s="91">
        <v>208</v>
      </c>
      <c r="H60" s="91">
        <v>288</v>
      </c>
      <c r="I60" s="91">
        <v>290</v>
      </c>
      <c r="J60" s="91">
        <v>0</v>
      </c>
      <c r="K60" s="91">
        <v>7.2</v>
      </c>
      <c r="L60" s="91">
        <v>0</v>
      </c>
      <c r="M60" s="91">
        <v>0</v>
      </c>
      <c r="N60" s="91">
        <v>0</v>
      </c>
      <c r="O60" s="91">
        <v>1.6</v>
      </c>
      <c r="P60" s="91">
        <v>202.20000000000002</v>
      </c>
      <c r="Q60" s="91">
        <v>7.8</v>
      </c>
      <c r="R60" s="91">
        <v>22.2</v>
      </c>
      <c r="S60" s="92">
        <v>256.39999999999998</v>
      </c>
    </row>
    <row r="61" spans="1:54" x14ac:dyDescent="0.2">
      <c r="A61" s="90" t="s">
        <v>23</v>
      </c>
      <c r="B61" s="91"/>
      <c r="C61" s="91"/>
      <c r="D61" s="91"/>
      <c r="E61" s="91"/>
      <c r="F61" s="91">
        <v>188</v>
      </c>
      <c r="G61" s="91">
        <v>188</v>
      </c>
      <c r="H61" s="91">
        <v>284</v>
      </c>
      <c r="I61" s="91">
        <v>282</v>
      </c>
      <c r="J61" s="91">
        <v>0</v>
      </c>
      <c r="K61" s="91">
        <v>6.8</v>
      </c>
      <c r="L61" s="91">
        <v>0</v>
      </c>
      <c r="M61" s="91">
        <v>0</v>
      </c>
      <c r="N61" s="91">
        <v>0</v>
      </c>
      <c r="O61" s="91">
        <v>1.6</v>
      </c>
      <c r="P61" s="91">
        <v>181.20000000000002</v>
      </c>
      <c r="Q61" s="91">
        <v>7.8</v>
      </c>
      <c r="R61" s="91">
        <v>21</v>
      </c>
      <c r="S61" s="92">
        <v>250.8</v>
      </c>
    </row>
    <row r="62" spans="1:54" x14ac:dyDescent="0.2">
      <c r="A62" s="90" t="s">
        <v>24</v>
      </c>
      <c r="B62" s="91"/>
      <c r="C62" s="91"/>
      <c r="D62" s="91"/>
      <c r="E62" s="91"/>
      <c r="F62" s="91">
        <v>176</v>
      </c>
      <c r="G62" s="91">
        <v>178</v>
      </c>
      <c r="H62" s="91">
        <v>272</v>
      </c>
      <c r="I62" s="91">
        <v>272</v>
      </c>
      <c r="J62" s="91">
        <v>0</v>
      </c>
      <c r="K62" s="91">
        <v>6.8</v>
      </c>
      <c r="L62" s="91">
        <v>0</v>
      </c>
      <c r="M62" s="91">
        <v>0</v>
      </c>
      <c r="N62" s="91">
        <v>0</v>
      </c>
      <c r="O62" s="91">
        <v>1.6</v>
      </c>
      <c r="P62" s="91">
        <v>171</v>
      </c>
      <c r="Q62" s="91">
        <v>7.2</v>
      </c>
      <c r="R62" s="91">
        <v>21</v>
      </c>
      <c r="S62" s="92">
        <v>241.6</v>
      </c>
    </row>
    <row r="63" spans="1:54" x14ac:dyDescent="0.2">
      <c r="A63" s="90" t="s">
        <v>25</v>
      </c>
      <c r="B63" s="91"/>
      <c r="C63" s="91"/>
      <c r="D63" s="91"/>
      <c r="E63" s="91"/>
      <c r="F63" s="91">
        <v>176</v>
      </c>
      <c r="G63" s="91">
        <v>176</v>
      </c>
      <c r="H63" s="91">
        <v>272</v>
      </c>
      <c r="I63" s="91">
        <v>274</v>
      </c>
      <c r="J63" s="91">
        <v>0</v>
      </c>
      <c r="K63" s="91">
        <v>21.6</v>
      </c>
      <c r="L63" s="91">
        <v>0</v>
      </c>
      <c r="M63" s="91">
        <v>0</v>
      </c>
      <c r="N63" s="91">
        <v>0</v>
      </c>
      <c r="O63" s="91">
        <v>1.6</v>
      </c>
      <c r="P63" s="91">
        <v>169.8</v>
      </c>
      <c r="Q63" s="91">
        <v>7.8</v>
      </c>
      <c r="R63" s="91">
        <v>21.6</v>
      </c>
      <c r="S63" s="92">
        <v>226.8</v>
      </c>
    </row>
    <row r="64" spans="1:54" ht="13.5" thickBot="1" x14ac:dyDescent="0.25">
      <c r="A64" s="93" t="s">
        <v>26</v>
      </c>
      <c r="B64" s="94"/>
      <c r="C64" s="94"/>
      <c r="D64" s="94"/>
      <c r="E64" s="94"/>
      <c r="F64" s="94">
        <v>184</v>
      </c>
      <c r="G64" s="94">
        <v>182</v>
      </c>
      <c r="H64" s="94">
        <v>276</v>
      </c>
      <c r="I64" s="94">
        <v>276</v>
      </c>
      <c r="J64" s="94">
        <v>0</v>
      </c>
      <c r="K64" s="94">
        <v>38</v>
      </c>
      <c r="L64" s="94">
        <v>0</v>
      </c>
      <c r="M64" s="94">
        <v>0</v>
      </c>
      <c r="N64" s="94">
        <v>0</v>
      </c>
      <c r="O64" s="94">
        <v>1.6</v>
      </c>
      <c r="P64" s="94">
        <v>175.20000000000002</v>
      </c>
      <c r="Q64" s="94">
        <v>7.2</v>
      </c>
      <c r="R64" s="94">
        <v>21.6</v>
      </c>
      <c r="S64" s="95">
        <v>213.20000000000002</v>
      </c>
    </row>
    <row r="65" spans="1:19" x14ac:dyDescent="0.2">
      <c r="A65" s="78" t="s">
        <v>2</v>
      </c>
      <c r="B65" s="82">
        <v>0</v>
      </c>
      <c r="C65" s="82">
        <v>0</v>
      </c>
      <c r="D65" s="82">
        <v>0</v>
      </c>
      <c r="E65" s="82">
        <v>0</v>
      </c>
      <c r="F65" s="82">
        <v>4732</v>
      </c>
      <c r="G65" s="82">
        <v>4732</v>
      </c>
      <c r="H65" s="82">
        <v>6388</v>
      </c>
      <c r="I65" s="82">
        <v>6390</v>
      </c>
      <c r="J65" s="82">
        <v>0</v>
      </c>
      <c r="K65" s="82">
        <v>276.40000000000003</v>
      </c>
      <c r="L65" s="82">
        <v>8.7999999999999989</v>
      </c>
      <c r="M65" s="82">
        <v>0</v>
      </c>
      <c r="N65" s="82">
        <v>0</v>
      </c>
      <c r="O65" s="82">
        <v>32.800000000000011</v>
      </c>
      <c r="P65" s="82">
        <v>4555.7999999999993</v>
      </c>
      <c r="Q65" s="82">
        <v>199.20000000000002</v>
      </c>
      <c r="R65" s="82">
        <v>520.79999999999995</v>
      </c>
      <c r="S65" s="82">
        <v>5519.2</v>
      </c>
    </row>
    <row r="68" spans="1:19" ht="18" x14ac:dyDescent="0.25">
      <c r="A68" s="118" t="s">
        <v>87</v>
      </c>
      <c r="B68" s="118"/>
      <c r="C68" s="118"/>
      <c r="D68" s="118"/>
      <c r="E68" s="118"/>
      <c r="F68" s="118"/>
      <c r="G68" s="118"/>
      <c r="H68" s="118"/>
      <c r="I68" s="118"/>
      <c r="J68" s="97"/>
      <c r="K68" s="97"/>
    </row>
    <row r="69" spans="1:19" ht="18.75" thickBot="1" x14ac:dyDescent="0.3">
      <c r="A69" s="119" t="s">
        <v>59</v>
      </c>
      <c r="B69" s="120"/>
      <c r="C69" s="120"/>
      <c r="D69" s="120"/>
      <c r="E69" s="120"/>
      <c r="F69" s="72"/>
      <c r="G69" s="119" t="s">
        <v>60</v>
      </c>
      <c r="H69" s="120"/>
      <c r="I69" s="120"/>
      <c r="J69" s="120"/>
      <c r="K69" s="120"/>
    </row>
    <row r="70" spans="1:19" ht="13.5" thickBot="1" x14ac:dyDescent="0.25">
      <c r="A70" s="121" t="s">
        <v>61</v>
      </c>
      <c r="B70" s="122"/>
      <c r="C70" s="98" t="s">
        <v>62</v>
      </c>
      <c r="D70" s="98" t="s">
        <v>63</v>
      </c>
      <c r="E70" s="98" t="s">
        <v>64</v>
      </c>
      <c r="F70" s="99"/>
      <c r="G70" s="121" t="s">
        <v>61</v>
      </c>
      <c r="H70" s="122"/>
      <c r="I70" s="98" t="s">
        <v>62</v>
      </c>
      <c r="J70" s="98" t="s">
        <v>63</v>
      </c>
      <c r="K70" s="98" t="s">
        <v>64</v>
      </c>
    </row>
    <row r="71" spans="1:19" ht="38.25" x14ac:dyDescent="0.2">
      <c r="A71" s="100" t="s">
        <v>65</v>
      </c>
      <c r="B71" s="101" t="s">
        <v>66</v>
      </c>
      <c r="C71" s="102">
        <v>10000</v>
      </c>
      <c r="D71" s="102">
        <v>10000</v>
      </c>
      <c r="E71" s="102">
        <v>10000</v>
      </c>
      <c r="F71" s="99"/>
      <c r="G71" s="100" t="s">
        <v>65</v>
      </c>
      <c r="H71" s="101" t="s">
        <v>66</v>
      </c>
      <c r="I71" s="102">
        <v>10000</v>
      </c>
      <c r="J71" s="102">
        <v>10000</v>
      </c>
      <c r="K71" s="102">
        <v>10000</v>
      </c>
    </row>
    <row r="72" spans="1:19" ht="38.25" x14ac:dyDescent="0.2">
      <c r="A72" s="103" t="s">
        <v>67</v>
      </c>
      <c r="B72" s="104" t="s">
        <v>68</v>
      </c>
      <c r="C72" s="105">
        <v>16.8</v>
      </c>
      <c r="D72" s="105">
        <v>16.8</v>
      </c>
      <c r="E72" s="105">
        <v>16.8</v>
      </c>
      <c r="F72" s="99"/>
      <c r="G72" s="103" t="s">
        <v>67</v>
      </c>
      <c r="H72" s="104" t="s">
        <v>68</v>
      </c>
      <c r="I72" s="105">
        <v>17.100000000000001</v>
      </c>
      <c r="J72" s="105">
        <v>17.100000000000001</v>
      </c>
      <c r="K72" s="105">
        <v>17.100000000000001</v>
      </c>
    </row>
    <row r="73" spans="1:19" ht="38.25" x14ac:dyDescent="0.2">
      <c r="A73" s="103" t="s">
        <v>69</v>
      </c>
      <c r="B73" s="104" t="s">
        <v>70</v>
      </c>
      <c r="C73" s="105">
        <v>64</v>
      </c>
      <c r="D73" s="105">
        <v>64</v>
      </c>
      <c r="E73" s="105">
        <v>64</v>
      </c>
      <c r="F73" s="106"/>
      <c r="G73" s="103" t="s">
        <v>69</v>
      </c>
      <c r="H73" s="104" t="s">
        <v>70</v>
      </c>
      <c r="I73" s="105">
        <v>59.8</v>
      </c>
      <c r="J73" s="105">
        <v>59.8</v>
      </c>
      <c r="K73" s="105">
        <v>59.8</v>
      </c>
    </row>
    <row r="74" spans="1:19" ht="38.25" x14ac:dyDescent="0.2">
      <c r="A74" s="103" t="s">
        <v>71</v>
      </c>
      <c r="B74" s="104" t="s">
        <v>72</v>
      </c>
      <c r="C74" s="105">
        <v>0.67</v>
      </c>
      <c r="D74" s="105">
        <v>0.67</v>
      </c>
      <c r="E74" s="105">
        <v>0.67</v>
      </c>
      <c r="F74" s="106"/>
      <c r="G74" s="103" t="s">
        <v>71</v>
      </c>
      <c r="H74" s="104" t="s">
        <v>72</v>
      </c>
      <c r="I74" s="105">
        <v>0.79</v>
      </c>
      <c r="J74" s="105">
        <v>0.79</v>
      </c>
      <c r="K74" s="105">
        <v>0.79</v>
      </c>
    </row>
    <row r="75" spans="1:19" ht="51" x14ac:dyDescent="0.2">
      <c r="A75" s="103" t="s">
        <v>73</v>
      </c>
      <c r="B75" s="104" t="s">
        <v>74</v>
      </c>
      <c r="C75" s="105">
        <v>11</v>
      </c>
      <c r="D75" s="105">
        <v>11</v>
      </c>
      <c r="E75" s="105">
        <v>11</v>
      </c>
      <c r="F75" s="106"/>
      <c r="G75" s="103" t="s">
        <v>73</v>
      </c>
      <c r="H75" s="104" t="s">
        <v>74</v>
      </c>
      <c r="I75" s="105">
        <v>10.9</v>
      </c>
      <c r="J75" s="105">
        <v>10.9</v>
      </c>
      <c r="K75" s="105">
        <v>10.9</v>
      </c>
      <c r="L75" s="45" t="s">
        <v>62</v>
      </c>
      <c r="M75" s="45" t="s">
        <v>63</v>
      </c>
      <c r="N75" s="45" t="s">
        <v>64</v>
      </c>
    </row>
    <row r="76" spans="1:19" x14ac:dyDescent="0.2">
      <c r="A76" s="123" t="s">
        <v>75</v>
      </c>
      <c r="B76" s="104" t="s">
        <v>76</v>
      </c>
      <c r="C76" s="107">
        <f>F10</f>
        <v>184</v>
      </c>
      <c r="D76" s="107">
        <f>F16</f>
        <v>368</v>
      </c>
      <c r="E76" s="107">
        <f>F28</f>
        <v>340</v>
      </c>
      <c r="F76" s="106"/>
      <c r="G76" s="123" t="s">
        <v>75</v>
      </c>
      <c r="H76" s="104" t="s">
        <v>76</v>
      </c>
      <c r="I76" s="108">
        <f>H10</f>
        <v>340</v>
      </c>
      <c r="J76" s="107">
        <f>H16</f>
        <v>556</v>
      </c>
      <c r="K76" s="107">
        <f>H28</f>
        <v>572</v>
      </c>
      <c r="L76" s="96">
        <f t="shared" ref="L76:N77" si="1">(C76+I76)/1000</f>
        <v>0.52400000000000002</v>
      </c>
      <c r="M76" s="96">
        <f t="shared" si="1"/>
        <v>0.92400000000000004</v>
      </c>
      <c r="N76" s="96">
        <f t="shared" si="1"/>
        <v>0.91200000000000003</v>
      </c>
      <c r="O76" s="109" t="s">
        <v>77</v>
      </c>
    </row>
    <row r="77" spans="1:19" x14ac:dyDescent="0.2">
      <c r="A77" s="124"/>
      <c r="B77" s="104" t="s">
        <v>78</v>
      </c>
      <c r="C77" s="107">
        <f>F44</f>
        <v>164</v>
      </c>
      <c r="D77" s="107">
        <f>F50</f>
        <v>220</v>
      </c>
      <c r="E77" s="107">
        <f>F62</f>
        <v>176</v>
      </c>
      <c r="F77" s="106"/>
      <c r="G77" s="124"/>
      <c r="H77" s="104" t="s">
        <v>78</v>
      </c>
      <c r="I77" s="107">
        <f>H44</f>
        <v>224</v>
      </c>
      <c r="J77" s="107">
        <f>H50</f>
        <v>276</v>
      </c>
      <c r="K77" s="107">
        <f>H62</f>
        <v>272</v>
      </c>
      <c r="L77" s="96">
        <f t="shared" si="1"/>
        <v>0.38800000000000001</v>
      </c>
      <c r="M77" s="96">
        <f t="shared" si="1"/>
        <v>0.496</v>
      </c>
      <c r="N77" s="96">
        <f t="shared" si="1"/>
        <v>0.44800000000000001</v>
      </c>
      <c r="O77" s="109" t="s">
        <v>79</v>
      </c>
    </row>
    <row r="78" spans="1:19" x14ac:dyDescent="0.2">
      <c r="A78" s="125"/>
      <c r="B78" s="104" t="s">
        <v>80</v>
      </c>
      <c r="C78" s="110">
        <f>SQRT(C76^2+C77^2)</f>
        <v>246.47920804806233</v>
      </c>
      <c r="D78" s="110">
        <f>SQRT(D76^2+D77^2)</f>
        <v>428.74701165139334</v>
      </c>
      <c r="E78" s="110">
        <f>SQRT(E76^2+E77^2)</f>
        <v>382.85245199684954</v>
      </c>
      <c r="F78" s="106"/>
      <c r="G78" s="125"/>
      <c r="H78" s="104" t="s">
        <v>80</v>
      </c>
      <c r="I78" s="110">
        <f>SQRT(I76^2+I77^2)</f>
        <v>407.15598976313737</v>
      </c>
      <c r="J78" s="110">
        <f>SQRT(J76^2+J77^2)</f>
        <v>620.73504814856392</v>
      </c>
      <c r="K78" s="110">
        <f>SQRT(K76^2+K77^2)</f>
        <v>633.37824402169042</v>
      </c>
    </row>
    <row r="79" spans="1:19" ht="39" thickBot="1" x14ac:dyDescent="0.25">
      <c r="A79" s="111" t="s">
        <v>81</v>
      </c>
      <c r="B79" s="112" t="s">
        <v>82</v>
      </c>
      <c r="C79" s="113">
        <f>C78/C71</f>
        <v>2.4647920804806232E-2</v>
      </c>
      <c r="D79" s="113">
        <f>D78/D71</f>
        <v>4.2874701165139334E-2</v>
      </c>
      <c r="E79" s="113">
        <f>E78/E71</f>
        <v>3.8285245199684952E-2</v>
      </c>
      <c r="F79" s="106"/>
      <c r="G79" s="111" t="s">
        <v>81</v>
      </c>
      <c r="H79" s="112" t="s">
        <v>82</v>
      </c>
      <c r="I79" s="113">
        <f>I78/I71</f>
        <v>4.0715598976313737E-2</v>
      </c>
      <c r="J79" s="113">
        <f>J78/J71</f>
        <v>6.2073504814856392E-2</v>
      </c>
      <c r="K79" s="113">
        <f>K78/K71</f>
        <v>6.3337824402169049E-2</v>
      </c>
    </row>
    <row r="80" spans="1:19" ht="38.25" x14ac:dyDescent="0.2">
      <c r="A80" s="100" t="s">
        <v>83</v>
      </c>
      <c r="B80" s="101" t="s">
        <v>84</v>
      </c>
      <c r="C80" s="114">
        <f>C73*C79^2+C72</f>
        <v>16.838881279999999</v>
      </c>
      <c r="D80" s="114">
        <f>D73*D79^2+D72</f>
        <v>16.91764736</v>
      </c>
      <c r="E80" s="114">
        <f>E73*E79^2+E72</f>
        <v>16.89380864</v>
      </c>
      <c r="F80" s="106"/>
      <c r="G80" s="100" t="s">
        <v>83</v>
      </c>
      <c r="H80" s="101" t="s">
        <v>84</v>
      </c>
      <c r="I80" s="114">
        <f>I73*I79^2+I72</f>
        <v>17.199134048000001</v>
      </c>
      <c r="J80" s="114">
        <f>J73*J79^2+J72</f>
        <v>17.330416576000001</v>
      </c>
      <c r="K80" s="114">
        <f>K73*K79^2+K72</f>
        <v>17.339898464000001</v>
      </c>
    </row>
    <row r="81" spans="1:11" ht="51.75" thickBot="1" x14ac:dyDescent="0.25">
      <c r="A81" s="115" t="s">
        <v>85</v>
      </c>
      <c r="B81" s="116" t="s">
        <v>86</v>
      </c>
      <c r="C81" s="117">
        <f>(C75*C79^2+C74)/100*C71</f>
        <v>67.668272000000002</v>
      </c>
      <c r="D81" s="117">
        <f>(D75*D79^2+D74)/100*D71</f>
        <v>69.022064</v>
      </c>
      <c r="E81" s="117">
        <f>(E75*E79^2+E74)/100*E71</f>
        <v>68.612336000000013</v>
      </c>
      <c r="F81" s="106"/>
      <c r="G81" s="115" t="s">
        <v>85</v>
      </c>
      <c r="H81" s="116" t="s">
        <v>86</v>
      </c>
      <c r="I81" s="117">
        <f>(I75*I79^2+I74)/100*I71</f>
        <v>80.806958400000013</v>
      </c>
      <c r="J81" s="117">
        <f>(J75*J79^2+J74)/100*J71</f>
        <v>83.199900800000009</v>
      </c>
      <c r="K81" s="117">
        <f>(K75*K79^2+K74)/100*K71</f>
        <v>83.372731200000004</v>
      </c>
    </row>
  </sheetData>
  <mergeCells count="7">
    <mergeCell ref="A76:A78"/>
    <mergeCell ref="G76:G78"/>
    <mergeCell ref="A68:I68"/>
    <mergeCell ref="A69:E69"/>
    <mergeCell ref="G69:K69"/>
    <mergeCell ref="A70:B70"/>
    <mergeCell ref="G70:H70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Загородная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2019-07-16T10:49:50Z</dcterms:modified>
</cp:coreProperties>
</file>